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steel-my.sharepoint.com/personal/lpetrovicova_sk_uss_com/Documents/Desktop/"/>
    </mc:Choice>
  </mc:AlternateContent>
  <xr:revisionPtr revIDLastSave="1406" documentId="8_{96B88413-55C6-4A34-A78F-6A9BA4DA940A}" xr6:coauthVersionLast="47" xr6:coauthVersionMax="47" xr10:uidLastSave="{254027F8-2F08-4AE9-BB95-16CB633E6048}"/>
  <bookViews>
    <workbookView xWindow="-120" yWindow="-120" windowWidth="29040" windowHeight="15990" activeTab="3" xr2:uid="{00000000-000D-0000-FFFF-FFFF00000000}"/>
  </bookViews>
  <sheets>
    <sheet name="TABULKY" sheetId="2" r:id="rId1"/>
    <sheet name="ROZPIS" sheetId="1" r:id="rId2"/>
    <sheet name="STATISTIKY" sheetId="3" state="hidden" r:id="rId3"/>
    <sheet name="ŠTATISTIKY" sheetId="4" r:id="rId4"/>
  </sheets>
  <definedNames>
    <definedName name="_xlnm._FilterDatabase" localSheetId="1" hidden="1">ROZPIS!$C$4:$N$26</definedName>
    <definedName name="_xlnm._FilterDatabase" localSheetId="2" hidden="1">STATISTIKY!$C$133:$V$137</definedName>
    <definedName name="_xlnm._FilterDatabase" localSheetId="3" hidden="1">ŠTATISTIKY!$A$2:$P$90</definedName>
    <definedName name="_xlnm.Print_Area" localSheetId="1">ROZPIS!$B$2:$Q$26</definedName>
    <definedName name="_xlnm.Print_Area" localSheetId="3">ŠTATISTIKY!$A$1:$Q$28</definedName>
    <definedName name="_xlnm.Print_Area" localSheetId="0">TABULKY!$B$2:$L$28</definedName>
    <definedName name="stats" localSheetId="2">STATISTIKY!$C$6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  <c r="H91" i="4"/>
  <c r="H82" i="4" l="1"/>
  <c r="H75" i="4"/>
  <c r="H74" i="4"/>
  <c r="H60" i="4"/>
  <c r="H62" i="4" l="1"/>
  <c r="H28" i="4"/>
  <c r="H77" i="4"/>
  <c r="H85" i="4" l="1"/>
  <c r="H84" i="4"/>
  <c r="H69" i="4"/>
  <c r="H59" i="4"/>
  <c r="H16" i="4" l="1"/>
  <c r="H43" i="4"/>
  <c r="H35" i="4"/>
  <c r="H34" i="4"/>
  <c r="H55" i="4"/>
  <c r="H66" i="4"/>
  <c r="H53" i="4"/>
  <c r="H50" i="4"/>
  <c r="H24" i="4"/>
  <c r="H10" i="4"/>
  <c r="H37" i="4"/>
  <c r="H68" i="4"/>
  <c r="H67" i="4"/>
  <c r="H56" i="4"/>
  <c r="H76" i="4"/>
  <c r="H70" i="4"/>
  <c r="H61" i="4"/>
  <c r="H44" i="4"/>
  <c r="H83" i="4"/>
  <c r="H89" i="4"/>
  <c r="H93" i="4"/>
  <c r="H63" i="4"/>
  <c r="H64" i="4"/>
  <c r="H58" i="4"/>
  <c r="H79" i="4"/>
  <c r="H72" i="4"/>
  <c r="H65" i="4"/>
  <c r="H32" i="4"/>
  <c r="H51" i="4"/>
  <c r="H52" i="4"/>
  <c r="H81" i="4"/>
  <c r="H87" i="4"/>
  <c r="H86" i="4"/>
  <c r="H40" i="4"/>
  <c r="H54" i="4"/>
  <c r="H13" i="4"/>
  <c r="H46" i="4"/>
  <c r="H94" i="4"/>
  <c r="H92" i="4"/>
  <c r="H71" i="4"/>
  <c r="H90" i="4"/>
  <c r="H88" i="4"/>
  <c r="H42" i="4"/>
  <c r="H80" i="4"/>
  <c r="H14" i="4"/>
  <c r="H78" i="4"/>
  <c r="H23" i="4"/>
  <c r="H73" i="4"/>
  <c r="H45" i="4"/>
  <c r="H49" i="4"/>
  <c r="H48" i="4"/>
  <c r="H17" i="4"/>
  <c r="H47" i="4"/>
  <c r="H11" i="4"/>
  <c r="H18" i="4"/>
  <c r="H26" i="4"/>
  <c r="H21" i="4"/>
  <c r="H20" i="4"/>
  <c r="H15" i="4"/>
  <c r="H22" i="4"/>
  <c r="H19" i="4"/>
  <c r="H57" i="4"/>
  <c r="H9" i="4"/>
  <c r="H36" i="4"/>
  <c r="H33" i="4"/>
  <c r="H27" i="4"/>
  <c r="H30" i="4"/>
  <c r="H41" i="4"/>
  <c r="H38" i="4"/>
  <c r="H8" i="4"/>
  <c r="H31" i="4"/>
  <c r="H29" i="4"/>
  <c r="H12" i="4"/>
  <c r="H5" i="4"/>
  <c r="H25" i="4"/>
  <c r="H7" i="4"/>
  <c r="H4" i="4"/>
  <c r="H6" i="4" l="1"/>
  <c r="H3" i="4"/>
  <c r="K19" i="2" l="1"/>
  <c r="K16" i="2"/>
  <c r="K18" i="2"/>
  <c r="K17" i="2"/>
  <c r="K9" i="2"/>
  <c r="K7" i="2"/>
  <c r="K10" i="2"/>
  <c r="K8" i="2"/>
  <c r="L19" i="2" l="1"/>
  <c r="L16" i="2"/>
  <c r="L18" i="2"/>
  <c r="L17" i="2"/>
  <c r="E19" i="2"/>
  <c r="E16" i="2"/>
  <c r="E18" i="2"/>
  <c r="E17" i="2"/>
  <c r="L10" i="2"/>
  <c r="L7" i="2"/>
  <c r="L9" i="2"/>
  <c r="E10" i="2"/>
  <c r="E7" i="2"/>
  <c r="E9" i="2"/>
  <c r="E8" i="2"/>
  <c r="L8" i="2"/>
  <c r="L4" i="4"/>
  <c r="P4" i="4" s="1"/>
  <c r="O4" i="4"/>
  <c r="O5" i="4"/>
  <c r="O6" i="4"/>
  <c r="O7" i="4"/>
  <c r="O8" i="4"/>
  <c r="O9" i="4"/>
  <c r="O10" i="4"/>
  <c r="O3" i="4"/>
  <c r="M4" i="4"/>
  <c r="L5" i="4"/>
  <c r="P5" i="4" s="1"/>
  <c r="M5" i="4"/>
  <c r="L6" i="4"/>
  <c r="P6" i="4" s="1"/>
  <c r="M6" i="4"/>
  <c r="L7" i="4"/>
  <c r="P7" i="4" s="1"/>
  <c r="M7" i="4"/>
  <c r="L8" i="4"/>
  <c r="P8" i="4" s="1"/>
  <c r="L9" i="4"/>
  <c r="P9" i="4" s="1"/>
  <c r="M9" i="4"/>
  <c r="L10" i="4"/>
  <c r="P10" i="4" s="1"/>
  <c r="M10" i="4"/>
  <c r="M3" i="4"/>
  <c r="L3" i="4"/>
  <c r="P3" i="4" s="1"/>
  <c r="M8" i="4"/>
  <c r="N3" i="4"/>
  <c r="N9" i="4"/>
  <c r="N6" i="4"/>
  <c r="N7" i="4"/>
  <c r="N10" i="4"/>
  <c r="N8" i="4"/>
  <c r="N5" i="4"/>
  <c r="N4" i="4"/>
  <c r="N11" i="4" l="1"/>
  <c r="L11" i="4"/>
  <c r="M11" i="4"/>
  <c r="O11" i="4"/>
</calcChain>
</file>

<file path=xl/sharedStrings.xml><?xml version="1.0" encoding="utf-8"?>
<sst xmlns="http://schemas.openxmlformats.org/spreadsheetml/2006/main" count="1627" uniqueCount="511">
  <si>
    <t>Dátum</t>
  </si>
  <si>
    <t>Domáci</t>
  </si>
  <si>
    <t>:</t>
  </si>
  <si>
    <t>Hostia</t>
  </si>
  <si>
    <t>Začiatok zápasu</t>
  </si>
  <si>
    <t>výsledok</t>
  </si>
  <si>
    <t>tretiny</t>
  </si>
  <si>
    <t>Doprava</t>
  </si>
  <si>
    <t>Energetika</t>
  </si>
  <si>
    <t>Údržba</t>
  </si>
  <si>
    <r>
      <t>16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45</t>
    </r>
  </si>
  <si>
    <r>
      <t>18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</si>
  <si>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t>Por.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</si>
  <si>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</si>
  <si>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</si>
  <si>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</si>
  <si>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</si>
  <si>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</si>
  <si>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</si>
  <si>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</si>
  <si>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</si>
  <si>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</si>
  <si>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</si>
  <si>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</si>
  <si>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</si>
  <si>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</si>
  <si>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</si>
  <si>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</si>
  <si>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</si>
  <si>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</si>
  <si>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</si>
  <si>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</si>
  <si>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</si>
  <si>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</si>
  <si>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</si>
  <si>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</si>
  <si>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</si>
  <si>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</si>
  <si>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</si>
  <si>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</si>
  <si>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</si>
  <si>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</si>
  <si>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</si>
  <si>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</si>
  <si>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</si>
  <si>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</si>
  <si>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</si>
  <si>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</si>
  <si>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</si>
  <si>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</si>
  <si>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</si>
  <si>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</si>
  <si>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</si>
  <si>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</si>
  <si>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</si>
  <si>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</si>
  <si>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</si>
  <si>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</si>
  <si>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</si>
  <si>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</si>
  <si>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</si>
  <si>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</si>
  <si>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</si>
  <si>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</si>
  <si>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</si>
  <si>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</si>
  <si>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</si>
  <si>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</si>
  <si>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</si>
  <si>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</si>
  <si>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</si>
  <si>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</si>
  <si>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</si>
  <si>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</si>
  <si>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</si>
  <si>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</si>
  <si>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</si>
  <si>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</si>
  <si>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</si>
  <si>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</si>
  <si>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</si>
  <si>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</si>
  <si>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</si>
  <si>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</si>
  <si>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</si>
  <si>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</si>
  <si>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</si>
  <si>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</si>
  <si>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</si>
  <si>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</si>
  <si>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</si>
  <si>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</si>
  <si>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</si>
  <si>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</si>
  <si>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</si>
  <si>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</si>
  <si>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</si>
  <si>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</si>
  <si>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</si>
  <si>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</si>
  <si>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</si>
  <si>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</si>
  <si>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</si>
  <si>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</si>
  <si>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</si>
  <si>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</si>
  <si>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</si>
  <si>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</si>
  <si>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</si>
  <si>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</si>
  <si>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</si>
  <si>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</si>
  <si>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</si>
  <si>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</si>
  <si>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</si>
  <si>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</si>
  <si>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</si>
  <si>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</si>
  <si>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</si>
  <si>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</si>
  <si>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</si>
  <si>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</si>
  <si>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</si>
  <si>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</si>
  <si>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</si>
  <si>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</si>
  <si>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</si>
  <si>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</si>
  <si>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</si>
  <si>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</si>
  <si>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</si>
  <si>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</si>
  <si>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</si>
  <si>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</si>
  <si>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</si>
  <si>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</si>
  <si>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</si>
  <si>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</si>
  <si>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</si>
  <si>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</si>
  <si>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</si>
  <si>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</si>
  <si>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</si>
  <si>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</si>
  <si>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</si>
  <si>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</si>
  <si>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</si>
  <si>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</si>
  <si>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</si>
  <si>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</si>
  <si>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</si>
  <si>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</si>
  <si>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</si>
  <si>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</si>
  <si>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</si>
  <si>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</si>
  <si>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</si>
  <si>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</si>
  <si>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</si>
  <si>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</si>
  <si>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</si>
  <si>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</si>
  <si>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</si>
  <si>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</si>
  <si>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</si>
  <si>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</si>
  <si>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</si>
  <si>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</si>
  <si>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</si>
  <si>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</si>
  <si>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</si>
  <si>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</si>
  <si>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</si>
  <si>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</si>
  <si>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</si>
  <si>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</si>
  <si>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</si>
  <si>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</si>
  <si>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</si>
  <si>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</si>
  <si>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</si>
  <si>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</si>
  <si>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</si>
  <si>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</si>
  <si>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</si>
  <si>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</si>
  <si>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</si>
  <si>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</si>
  <si>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r>
      <t xml:space="preserve">Tabuľky / Standings - B skupina / Preliminary </t>
    </r>
    <r>
      <rPr>
        <b/>
        <i/>
        <sz val="10"/>
        <color indexed="18"/>
        <rFont val="Arial"/>
        <family val="2"/>
        <charset val="238"/>
      </rPr>
      <t xml:space="preserve">Group B </t>
    </r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</si>
  <si>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</si>
  <si>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</si>
  <si>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</si>
  <si>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</si>
  <si>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</si>
  <si>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</si>
  <si>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</si>
  <si>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</si>
  <si>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</si>
  <si>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</si>
  <si>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</si>
  <si>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</si>
  <si>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</si>
  <si>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</si>
  <si>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</si>
  <si>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</si>
  <si>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</si>
  <si>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</si>
  <si>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</si>
  <si>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</si>
  <si>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</si>
  <si>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</si>
  <si>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</si>
  <si>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</si>
  <si>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</si>
  <si>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</si>
  <si>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</si>
  <si>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</si>
  <si>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</si>
  <si>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</si>
  <si>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</si>
  <si>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</si>
  <si>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</si>
  <si>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</si>
  <si>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</si>
  <si>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</si>
  <si>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</si>
  <si>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</si>
  <si>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</si>
  <si>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</si>
  <si>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</si>
  <si>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</si>
  <si>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</si>
  <si>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</si>
  <si>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</si>
  <si>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</si>
  <si>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</si>
  <si>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</si>
  <si>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</si>
  <si>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</si>
  <si>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</si>
  <si>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</si>
  <si>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</si>
  <si>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</si>
  <si>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</si>
  <si>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</si>
  <si>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</si>
  <si>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</si>
  <si>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</si>
  <si>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</si>
  <si>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</si>
  <si>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</si>
  <si>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</si>
  <si>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</si>
  <si>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</si>
  <si>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</si>
  <si>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</si>
  <si>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</si>
  <si>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</si>
  <si>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</si>
  <si>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</si>
  <si>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</si>
  <si>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</si>
  <si>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</si>
  <si>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</si>
  <si>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</si>
  <si>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</si>
  <si>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</si>
  <si>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</si>
  <si>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</si>
  <si>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</si>
  <si>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</si>
  <si>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</si>
  <si>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</si>
  <si>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</si>
  <si>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</si>
  <si>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</si>
  <si>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</si>
  <si>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</si>
  <si>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</si>
  <si>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</si>
  <si>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</si>
  <si>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</si>
  <si>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</si>
  <si>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</si>
  <si>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</si>
  <si>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</si>
  <si>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</si>
  <si>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</si>
  <si>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</si>
  <si>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</si>
  <si>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</si>
  <si>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</si>
  <si>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</si>
  <si>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</si>
  <si>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</si>
  <si>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</si>
  <si>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</si>
  <si>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</si>
  <si>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</si>
  <si>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</si>
  <si>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</si>
  <si>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</si>
  <si>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</si>
  <si>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</si>
  <si>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</si>
  <si>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</si>
  <si>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</si>
  <si>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</si>
  <si>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</si>
  <si>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</si>
  <si>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</si>
  <si>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>Vysoké pece</t>
  </si>
  <si>
    <t>Oceliarne</t>
  </si>
  <si>
    <t xml:space="preserve"> </t>
  </si>
  <si>
    <t xml:space="preserve"> +/-</t>
  </si>
  <si>
    <t>priezvisko</t>
  </si>
  <si>
    <t>meno</t>
  </si>
  <si>
    <t>team</t>
  </si>
  <si>
    <t>PIM</t>
  </si>
  <si>
    <t>por.</t>
  </si>
  <si>
    <t>SPOLU</t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</si>
  <si>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- 18</t>
    </r>
    <r>
      <rPr>
        <b/>
        <i/>
        <vertAlign val="superscript"/>
        <sz val="10"/>
        <rFont val="Arial"/>
        <family val="2"/>
        <charset val="238"/>
      </rPr>
      <t>45</t>
    </r>
  </si>
  <si>
    <t>B</t>
  </si>
  <si>
    <t>Konečné poradie:</t>
  </si>
  <si>
    <t>finále</t>
  </si>
  <si>
    <t>Štatistiky turnaja</t>
  </si>
  <si>
    <t>20:30 - 20:45   vyhlásenie výsledkov hokejového turnaja</t>
  </si>
  <si>
    <t>skupina</t>
  </si>
  <si>
    <t>č.
z.</t>
  </si>
  <si>
    <t>zápas 
o 3. miesto</t>
  </si>
  <si>
    <t>Finishing</t>
  </si>
  <si>
    <t xml:space="preserve">                  56. ročník</t>
  </si>
  <si>
    <t>Hokejový turnaj o Pohár prezidenta U. S. Steel Košice, s.r.o.
v rámci XXVII. ročníka Zimných športových hier - 2024</t>
  </si>
  <si>
    <r>
      <t xml:space="preserve">Tabuľky / Standings - A skupina / Preliminary </t>
    </r>
    <r>
      <rPr>
        <b/>
        <i/>
        <sz val="10"/>
        <color rgb="FF00B050"/>
        <rFont val="Arial"/>
        <family val="2"/>
        <charset val="238"/>
      </rPr>
      <t xml:space="preserve">Group A </t>
    </r>
  </si>
  <si>
    <t>TVa + Rúrovňa</t>
  </si>
  <si>
    <t>IT + Vedenie</t>
  </si>
  <si>
    <t>štvrtok</t>
  </si>
  <si>
    <t>streda</t>
  </si>
  <si>
    <t>pondelok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</si>
  <si>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15</t>
    </r>
  </si>
  <si>
    <t>56. ročníka hokejového turnaja o Pohár prezidenta
U. S. Steel Košice, s. r. o
konaného v rámci XXV. Zimných športových hier USSK  2024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</si>
  <si>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- 22</t>
    </r>
    <r>
      <rPr>
        <b/>
        <i/>
        <vertAlign val="superscript"/>
        <sz val="10"/>
        <rFont val="Arial"/>
        <family val="2"/>
        <charset val="238"/>
      </rPr>
      <t>00</t>
    </r>
  </si>
  <si>
    <r>
      <t>19</t>
    </r>
    <r>
      <rPr>
        <i/>
        <vertAlign val="superscript"/>
        <sz val="10"/>
        <rFont val="Arial"/>
        <family val="2"/>
        <charset val="238"/>
      </rPr>
      <t>30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25</t>
    </r>
  </si>
  <si>
    <t>(0:0, 2:0, 1:1)</t>
  </si>
  <si>
    <t>(0:1, 3:0, 1:0)</t>
  </si>
  <si>
    <t>(1:0, 2:2, 2:1)</t>
  </si>
  <si>
    <t xml:space="preserve">Tomáš </t>
  </si>
  <si>
    <t>Bučko</t>
  </si>
  <si>
    <t>Matej</t>
  </si>
  <si>
    <t>Janke</t>
  </si>
  <si>
    <t xml:space="preserve">Ján </t>
  </si>
  <si>
    <t>Sukeník</t>
  </si>
  <si>
    <t>Henrich</t>
  </si>
  <si>
    <t>Ogurčák</t>
  </si>
  <si>
    <t>Gejza</t>
  </si>
  <si>
    <t>Lyocsa</t>
  </si>
  <si>
    <t>Miroslav</t>
  </si>
  <si>
    <t xml:space="preserve">Miroslav </t>
  </si>
  <si>
    <t>Sterdas</t>
  </si>
  <si>
    <t>Dutko</t>
  </si>
  <si>
    <t>Gedeon</t>
  </si>
  <si>
    <t>Roman</t>
  </si>
  <si>
    <t>trest pre HL</t>
  </si>
  <si>
    <t>Maňkoš</t>
  </si>
  <si>
    <t>Adrián</t>
  </si>
  <si>
    <t>Hriňák</t>
  </si>
  <si>
    <t>Mihók</t>
  </si>
  <si>
    <t>Martin</t>
  </si>
  <si>
    <t>Vereb</t>
  </si>
  <si>
    <t>Peter</t>
  </si>
  <si>
    <t>Véber</t>
  </si>
  <si>
    <t>Jozef</t>
  </si>
  <si>
    <t>Rusič</t>
  </si>
  <si>
    <t>Juraj</t>
  </si>
  <si>
    <t>Slebodník</t>
  </si>
  <si>
    <t>Slavomír</t>
  </si>
  <si>
    <t>Bikar</t>
  </si>
  <si>
    <t>Róbert</t>
  </si>
  <si>
    <t>A1</t>
  </si>
  <si>
    <t>A2</t>
  </si>
  <si>
    <t>Krasz</t>
  </si>
  <si>
    <t>Viliam</t>
  </si>
  <si>
    <t>Kapák</t>
  </si>
  <si>
    <t>Daniel</t>
  </si>
  <si>
    <t>Bender</t>
  </si>
  <si>
    <t>Marián</t>
  </si>
  <si>
    <t>Gergely</t>
  </si>
  <si>
    <t>Patrik</t>
  </si>
  <si>
    <t xml:space="preserve">Neveloš </t>
  </si>
  <si>
    <t>Matúš</t>
  </si>
  <si>
    <t>Švarc</t>
  </si>
  <si>
    <t>Lukáš</t>
  </si>
  <si>
    <t>Marcin</t>
  </si>
  <si>
    <t>(1:0, 0:1 0:3)</t>
  </si>
  <si>
    <t>(1:1, 1:1, 0:4)</t>
  </si>
  <si>
    <t>(1:0, 0:0, 2:0)</t>
  </si>
  <si>
    <t>Olejník</t>
  </si>
  <si>
    <t>Kamil</t>
  </si>
  <si>
    <t>Kočiš</t>
  </si>
  <si>
    <t>Ľudovít</t>
  </si>
  <si>
    <t>Kubík</t>
  </si>
  <si>
    <t>Lang</t>
  </si>
  <si>
    <t>Július</t>
  </si>
  <si>
    <t>Varga</t>
  </si>
  <si>
    <t>Nižník</t>
  </si>
  <si>
    <t>Takáč</t>
  </si>
  <si>
    <t>Milan</t>
  </si>
  <si>
    <t>Ladislav</t>
  </si>
  <si>
    <t>Droppa</t>
  </si>
  <si>
    <t>Piga</t>
  </si>
  <si>
    <t>Pataky</t>
  </si>
  <si>
    <t>Zoltán</t>
  </si>
  <si>
    <t>Bocko</t>
  </si>
  <si>
    <t>Marcel</t>
  </si>
  <si>
    <t>Hegeduš</t>
  </si>
  <si>
    <t>Peterčak</t>
  </si>
  <si>
    <t>Fedič</t>
  </si>
  <si>
    <t>Marek</t>
  </si>
  <si>
    <t>Zajac</t>
  </si>
  <si>
    <t>Stranislav</t>
  </si>
  <si>
    <t>Mrok</t>
  </si>
  <si>
    <t>Šimon</t>
  </si>
  <si>
    <t>(1:2, 2:1, 2:1)</t>
  </si>
  <si>
    <t>(2:0, 4:0, 1:0)</t>
  </si>
  <si>
    <t>(0:1, 0:0, 0:1)</t>
  </si>
  <si>
    <t>Leško</t>
  </si>
  <si>
    <t>Žák</t>
  </si>
  <si>
    <t>Vladimír</t>
  </si>
  <si>
    <t>Čech</t>
  </si>
  <si>
    <t>Berko</t>
  </si>
  <si>
    <t>Gajdoš</t>
  </si>
  <si>
    <t>Radoslav</t>
  </si>
  <si>
    <t>Majoroš</t>
  </si>
  <si>
    <t>Gondoľ</t>
  </si>
  <si>
    <t>Novota</t>
  </si>
  <si>
    <t>Ervín</t>
  </si>
  <si>
    <t>Kimák</t>
  </si>
  <si>
    <t>Klobušovský</t>
  </si>
  <si>
    <t>Radovan</t>
  </si>
  <si>
    <t>Vrábeľ</t>
  </si>
  <si>
    <t>Kováč</t>
  </si>
  <si>
    <t>Ivan</t>
  </si>
  <si>
    <t>Kozel</t>
  </si>
  <si>
    <t>Kiraľvarga</t>
  </si>
  <si>
    <t>Jaroslav</t>
  </si>
  <si>
    <t>Sielnik</t>
  </si>
  <si>
    <t>Merkovský</t>
  </si>
  <si>
    <t>Lukáč</t>
  </si>
  <si>
    <t>Petrovičová</t>
  </si>
  <si>
    <t>Lucia</t>
  </si>
  <si>
    <t>Medvec</t>
  </si>
  <si>
    <t>Tomaško</t>
  </si>
  <si>
    <t>Dušan</t>
  </si>
  <si>
    <t>Banyasz</t>
  </si>
  <si>
    <t xml:space="preserve">Štefan </t>
  </si>
  <si>
    <t>Branislav</t>
  </si>
  <si>
    <t>Begáni</t>
  </si>
  <si>
    <t>Hurný</t>
  </si>
  <si>
    <t xml:space="preserve">Jakub </t>
  </si>
  <si>
    <t>Fečko</t>
  </si>
  <si>
    <t>Erik</t>
  </si>
  <si>
    <t>Adam</t>
  </si>
  <si>
    <t>Tomčík</t>
  </si>
  <si>
    <t>Blaško</t>
  </si>
  <si>
    <t>Jozej</t>
  </si>
  <si>
    <t>Tarnoczy</t>
  </si>
  <si>
    <t>Puha</t>
  </si>
  <si>
    <t>Nikitinskij</t>
  </si>
  <si>
    <t>Pavlis</t>
  </si>
  <si>
    <t>Ondočko</t>
  </si>
  <si>
    <t>Gönci</t>
  </si>
  <si>
    <t>(2:0, 1:0, 0:1)</t>
  </si>
  <si>
    <t>(1:0, 0:1, 0:3)</t>
  </si>
  <si>
    <t>(1:2, 0:4, 1:1)</t>
  </si>
  <si>
    <t>(2:1, 2:0, 4:0)</t>
  </si>
  <si>
    <t>(1:2, 2:0, 1:1)</t>
  </si>
  <si>
    <t>Szitás</t>
  </si>
  <si>
    <t>Kevin</t>
  </si>
  <si>
    <t>Malega</t>
  </si>
  <si>
    <t>Kulik</t>
  </si>
  <si>
    <t>(0:3, 1:1, 0:1)</t>
  </si>
  <si>
    <t>Senko</t>
  </si>
  <si>
    <t>Sala</t>
  </si>
  <si>
    <t>Kaszonyi</t>
  </si>
  <si>
    <t>(3:2, 2:2, 2:1)</t>
  </si>
  <si>
    <t>(2:0, 2:1, 0:0)</t>
  </si>
  <si>
    <t>(0:1, 0:0, 3:0)</t>
  </si>
  <si>
    <t>Kecer</t>
  </si>
  <si>
    <t>Emil</t>
  </si>
  <si>
    <t>Albert</t>
  </si>
  <si>
    <t>Bakoň</t>
  </si>
  <si>
    <t>Markulík</t>
  </si>
  <si>
    <t>1. Doprava</t>
  </si>
  <si>
    <t>2. TVa + Rúrovňa</t>
  </si>
  <si>
    <t>3. Finishing</t>
  </si>
  <si>
    <t>(0:3, 0:5, 1:2)</t>
  </si>
  <si>
    <t>(1:0, 1:1, 3:1)</t>
  </si>
  <si>
    <r>
      <t xml:space="preserve">Najlepší strelec:  Hriňák Miroslav </t>
    </r>
    <r>
      <rPr>
        <i/>
        <sz val="10"/>
        <rFont val="Arial"/>
        <family val="2"/>
        <charset val="238"/>
      </rPr>
      <t>(Doprava)</t>
    </r>
  </si>
  <si>
    <r>
      <t xml:space="preserve">Najlepší brankár: Pažitný Stanislav </t>
    </r>
    <r>
      <rPr>
        <i/>
        <sz val="10"/>
        <rFont val="Arial"/>
        <family val="2"/>
        <charset val="238"/>
      </rPr>
      <t>(Finishing)</t>
    </r>
  </si>
  <si>
    <r>
      <t xml:space="preserve">Najužitočnejsí hráč: Rusič Juraj </t>
    </r>
    <r>
      <rPr>
        <i/>
        <sz val="10"/>
        <rFont val="Arial"/>
        <family val="2"/>
        <charset val="238"/>
      </rPr>
      <t>(IT+Vedenie)</t>
    </r>
  </si>
  <si>
    <r>
      <t>Najlepší obranca: Olejník Kamil</t>
    </r>
    <r>
      <rPr>
        <i/>
        <sz val="10"/>
        <rFont val="Arial"/>
        <family val="2"/>
        <charset val="238"/>
      </rPr>
      <t xml:space="preserve"> (Doprava)</t>
    </r>
  </si>
  <si>
    <r>
      <t xml:space="preserve">Najlepší útočník : Janke Matej </t>
    </r>
    <r>
      <rPr>
        <i/>
        <sz val="10"/>
        <rFont val="Arial"/>
        <family val="2"/>
        <charset val="238"/>
      </rPr>
      <t>(TVa + Rúrovňa)</t>
    </r>
  </si>
  <si>
    <t>2.-4</t>
  </si>
  <si>
    <t>Belušár</t>
  </si>
  <si>
    <t>9.-12</t>
  </si>
  <si>
    <t>13.-14</t>
  </si>
  <si>
    <t>15.-20</t>
  </si>
  <si>
    <t>21.-31</t>
  </si>
  <si>
    <t>32.-47</t>
  </si>
  <si>
    <t>48.-71</t>
  </si>
  <si>
    <t>72.-92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</si>
</sst>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2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b/>
      <i/>
      <sz val="10"/>
      <color indexed="10"/>
      <name val="Arial"/>
      <family val="2"/>
      <charset val="238"/>
    </font>
    <font>
      <sz val="8"/>
      <name val="Comic Sans MS"/>
      <family val="4"/>
      <charset val="238"/>
    </font>
    <font>
      <b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u/>
      <sz val="8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9"/>
      <color rgb="FF000099"/>
      <name val="Arial"/>
      <family val="2"/>
      <charset val="238"/>
    </font>
    <font>
      <b/>
      <i/>
      <sz val="10"/>
      <color rgb="FF000099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3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278">
    <xf numFmtId="0" fontId="0" fillId="0" borderId="0" xfId="0"/>
    <xf numFmtId="0" fontId="13" fillId="0" borderId="0" xfId="2" applyFont="1" applyFill="1"/>
    <xf numFmtId="0" fontId="12" fillId="0" borderId="0" xfId="2" applyFont="1" applyFill="1" applyAlignment="1">
      <alignment horizontal="center" wrapText="1"/>
    </xf>
    <xf numFmtId="0" fontId="12" fillId="0" borderId="0" xfId="2" applyFont="1" applyFill="1"/>
    <xf numFmtId="0" fontId="13" fillId="0" borderId="0" xfId="2" applyFont="1" applyFill="1" applyAlignment="1">
      <alignment horizontal="center" wrapText="1"/>
    </xf>
    <xf numFmtId="0" fontId="14" fillId="0" borderId="0" xfId="2" applyFont="1" applyFill="1"/>
    <xf numFmtId="0" fontId="15" fillId="0" borderId="0" xfId="2" applyFont="1" applyFill="1" applyAlignment="1">
      <alignment vertical="top" wrapText="1"/>
    </xf>
    <xf numFmtId="0" fontId="16" fillId="0" borderId="0" xfId="2" applyFont="1" applyFill="1" applyAlignment="1">
      <alignment vertical="top" wrapText="1"/>
    </xf>
    <xf numFmtId="0" fontId="17" fillId="0" borderId="0" xfId="2" applyFont="1" applyFill="1" applyAlignment="1">
      <alignment horizontal="center"/>
    </xf>
    <xf numFmtId="0" fontId="18" fillId="0" borderId="0" xfId="2" applyFont="1" applyFill="1"/>
    <xf numFmtId="0" fontId="19" fillId="0" borderId="0" xfId="2" applyFont="1" applyFill="1" applyAlignment="1">
      <alignment vertical="top" wrapText="1"/>
    </xf>
    <xf numFmtId="0" fontId="20" fillId="0" borderId="0" xfId="2" applyFont="1" applyFill="1" applyAlignment="1">
      <alignment vertical="top" wrapText="1"/>
    </xf>
    <xf numFmtId="0" fontId="2" fillId="0" borderId="0" xfId="2" applyFont="1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13" fillId="2" borderId="0" xfId="2" applyFont="1" applyFill="1"/>
    <xf numFmtId="0" fontId="14" fillId="2" borderId="0" xfId="2" applyFont="1" applyFill="1"/>
    <xf numFmtId="0" fontId="12" fillId="2" borderId="0" xfId="2" applyFont="1" applyFill="1"/>
    <xf numFmtId="0" fontId="18" fillId="2" borderId="0" xfId="2" applyFont="1" applyFill="1"/>
    <xf numFmtId="0" fontId="13" fillId="3" borderId="0" xfId="2" applyFont="1" applyFill="1"/>
    <xf numFmtId="0" fontId="14" fillId="3" borderId="0" xfId="2" applyFont="1" applyFill="1"/>
    <xf numFmtId="0" fontId="22" fillId="0" borderId="0" xfId="2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6" fillId="2" borderId="0" xfId="2" applyFont="1" applyFill="1"/>
    <xf numFmtId="0" fontId="27" fillId="2" borderId="0" xfId="2" applyFont="1" applyFill="1"/>
    <xf numFmtId="0" fontId="26" fillId="0" borderId="0" xfId="2" applyFont="1" applyFill="1"/>
    <xf numFmtId="0" fontId="26" fillId="3" borderId="0" xfId="2" applyFont="1" applyFill="1"/>
    <xf numFmtId="0" fontId="27" fillId="3" borderId="0" xfId="2" applyFont="1" applyFill="1"/>
    <xf numFmtId="0" fontId="27" fillId="0" borderId="0" xfId="2" applyFont="1" applyFill="1"/>
    <xf numFmtId="0" fontId="28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27" fillId="2" borderId="0" xfId="2" applyFont="1" applyFill="1" applyAlignment="1">
      <alignment horizontal="center"/>
    </xf>
    <xf numFmtId="0" fontId="27" fillId="0" borderId="0" xfId="2" applyFont="1" applyFill="1" applyAlignment="1">
      <alignment horizontal="center"/>
    </xf>
    <xf numFmtId="0" fontId="33" fillId="2" borderId="0" xfId="2" applyFont="1" applyFill="1"/>
    <xf numFmtId="0" fontId="33" fillId="0" borderId="0" xfId="2" applyFont="1" applyFill="1"/>
    <xf numFmtId="0" fontId="35" fillId="0" borderId="0" xfId="2" applyFont="1" applyFill="1" applyAlignment="1">
      <alignment horizontal="center" wrapText="1"/>
    </xf>
    <xf numFmtId="0" fontId="36" fillId="0" borderId="0" xfId="2" applyFont="1" applyFill="1" applyAlignment="1">
      <alignment horizontal="center" wrapText="1"/>
    </xf>
    <xf numFmtId="0" fontId="36" fillId="0" borderId="0" xfId="2" applyFont="1" applyFill="1"/>
    <xf numFmtId="0" fontId="37" fillId="0" borderId="0" xfId="0" applyFont="1" applyFill="1"/>
    <xf numFmtId="0" fontId="5" fillId="0" borderId="0" xfId="0" applyFont="1" applyBorder="1" applyAlignment="1">
      <alignment horizontal="center" vertical="center"/>
    </xf>
    <xf numFmtId="0" fontId="18" fillId="0" borderId="0" xfId="2" applyFont="1" applyFill="1" applyAlignment="1">
      <alignment horizontal="left"/>
    </xf>
    <xf numFmtId="0" fontId="48" fillId="0" borderId="0" xfId="2" applyFont="1" applyFill="1" applyAlignment="1">
      <alignment horizontal="center" wrapText="1"/>
    </xf>
    <xf numFmtId="0" fontId="8" fillId="0" borderId="0" xfId="0" applyFont="1"/>
    <xf numFmtId="0" fontId="4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4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45" fillId="0" borderId="0" xfId="0" applyFont="1"/>
    <xf numFmtId="0" fontId="44" fillId="0" borderId="0" xfId="0" applyFont="1" applyFill="1" applyBorder="1" applyAlignment="1">
      <alignment horizontal="center" vertical="top"/>
    </xf>
    <xf numFmtId="0" fontId="44" fillId="0" borderId="0" xfId="0" applyFont="1" applyAlignment="1">
      <alignment horizontal="center" vertical="top"/>
    </xf>
    <xf numFmtId="0" fontId="44" fillId="0" borderId="4" xfId="0" applyFont="1" applyBorder="1" applyAlignment="1">
      <alignment horizontal="center" vertical="top"/>
    </xf>
    <xf numFmtId="0" fontId="44" fillId="0" borderId="5" xfId="0" applyFont="1" applyBorder="1" applyAlignment="1">
      <alignment horizontal="center" vertical="top"/>
    </xf>
    <xf numFmtId="0" fontId="44" fillId="0" borderId="6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52" fillId="0" borderId="0" xfId="2" applyFont="1" applyFill="1"/>
    <xf numFmtId="0" fontId="53" fillId="0" borderId="0" xfId="2" applyFont="1" applyFill="1"/>
    <xf numFmtId="0" fontId="52" fillId="0" borderId="0" xfId="2" applyFont="1" applyFill="1" applyBorder="1"/>
    <xf numFmtId="0" fontId="54" fillId="0" borderId="0" xfId="1" applyFont="1" applyAlignment="1" applyProtection="1"/>
    <xf numFmtId="0" fontId="46" fillId="0" borderId="0" xfId="1" applyFont="1" applyAlignment="1" applyProtection="1">
      <alignment horizontal="left"/>
    </xf>
    <xf numFmtId="0" fontId="16" fillId="0" borderId="0" xfId="2" applyFont="1" applyFill="1"/>
    <xf numFmtId="0" fontId="2" fillId="5" borderId="0" xfId="2" applyFont="1" applyFill="1"/>
    <xf numFmtId="0" fontId="13" fillId="5" borderId="0" xfId="2" applyFont="1" applyFill="1"/>
    <xf numFmtId="0" fontId="5" fillId="6" borderId="8" xfId="0" applyFont="1" applyFill="1" applyBorder="1" applyAlignment="1">
      <alignment horizontal="left" vertical="center" indent="1"/>
    </xf>
    <xf numFmtId="0" fontId="3" fillId="6" borderId="8" xfId="0" applyFont="1" applyFill="1" applyBorder="1" applyAlignment="1">
      <alignment horizontal="left" vertical="center"/>
    </xf>
    <xf numFmtId="0" fontId="44" fillId="0" borderId="0" xfId="0" quotePrefix="1" applyFont="1" applyFill="1" applyBorder="1" applyAlignment="1">
      <alignment horizontal="center" vertical="top"/>
    </xf>
    <xf numFmtId="0" fontId="44" fillId="0" borderId="5" xfId="0" quotePrefix="1" applyFont="1" applyBorder="1" applyAlignment="1">
      <alignment horizontal="center" vertical="top"/>
    </xf>
    <xf numFmtId="20" fontId="54" fillId="0" borderId="0" xfId="2" applyNumberFormat="1" applyFont="1" applyFill="1" applyAlignment="1">
      <alignment horizontal="center" wrapText="1"/>
    </xf>
    <xf numFmtId="0" fontId="54" fillId="0" borderId="0" xfId="2" quotePrefix="1" applyFont="1" applyFill="1" applyBorder="1" applyAlignment="1">
      <alignment horizontal="left"/>
    </xf>
    <xf numFmtId="0" fontId="54" fillId="0" borderId="0" xfId="2" applyFont="1" applyFill="1" applyAlignment="1">
      <alignment horizontal="center" wrapText="1"/>
    </xf>
    <xf numFmtId="0" fontId="49" fillId="0" borderId="3" xfId="0" quotePrefix="1" applyFont="1" applyBorder="1" applyAlignment="1">
      <alignment horizontal="center"/>
    </xf>
    <xf numFmtId="0" fontId="55" fillId="0" borderId="0" xfId="2" applyFont="1" applyFill="1" applyAlignment="1">
      <alignment horizontal="left"/>
    </xf>
    <xf numFmtId="0" fontId="55" fillId="0" borderId="0" xfId="2" applyFont="1" applyFill="1" applyBorder="1" applyAlignment="1">
      <alignment horizontal="left"/>
    </xf>
    <xf numFmtId="0" fontId="56" fillId="0" borderId="0" xfId="2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2" fillId="0" borderId="12" xfId="0" quotePrefix="1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48" fillId="0" borderId="0" xfId="2" applyFont="1" applyFill="1" applyBorder="1" applyAlignment="1">
      <alignment horizontal="center" wrapText="1"/>
    </xf>
    <xf numFmtId="0" fontId="2" fillId="0" borderId="40" xfId="0" quotePrefix="1" applyFont="1" applyBorder="1" applyAlignment="1">
      <alignment horizontal="center" vertical="center"/>
    </xf>
    <xf numFmtId="0" fontId="57" fillId="0" borderId="0" xfId="0" applyFont="1"/>
    <xf numFmtId="0" fontId="2" fillId="0" borderId="26" xfId="0" quotePrefix="1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42" fillId="0" borderId="0" xfId="0" quotePrefix="1" applyFont="1" applyFill="1" applyBorder="1" applyAlignment="1">
      <alignment horizontal="center"/>
    </xf>
    <xf numFmtId="0" fontId="58" fillId="0" borderId="0" xfId="0" applyFont="1" applyAlignment="1">
      <alignment vertical="top"/>
    </xf>
    <xf numFmtId="0" fontId="58" fillId="0" borderId="0" xfId="0" applyFont="1"/>
    <xf numFmtId="0" fontId="3" fillId="6" borderId="8" xfId="0" quotePrefix="1" applyFont="1" applyFill="1" applyBorder="1" applyAlignment="1">
      <alignment horizontal="left" vertical="center"/>
    </xf>
    <xf numFmtId="0" fontId="4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0" fontId="60" fillId="0" borderId="0" xfId="2" applyFont="1" applyFill="1" applyBorder="1" applyAlignment="1">
      <alignment horizontal="left"/>
    </xf>
    <xf numFmtId="0" fontId="3" fillId="6" borderId="3" xfId="0" quotePrefix="1" applyFont="1" applyFill="1" applyBorder="1" applyAlignment="1">
      <alignment horizontal="left" vertical="center" indent="1"/>
    </xf>
    <xf numFmtId="0" fontId="3" fillId="6" borderId="9" xfId="0" quotePrefix="1" applyFont="1" applyFill="1" applyBorder="1" applyAlignment="1">
      <alignment horizontal="left" vertical="center" indent="1"/>
    </xf>
    <xf numFmtId="0" fontId="3" fillId="6" borderId="11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1" fillId="0" borderId="0" xfId="2" applyFont="1" applyFill="1" applyAlignment="1">
      <alignment horizontal="left"/>
    </xf>
    <xf numFmtId="0" fontId="61" fillId="0" borderId="0" xfId="2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Border="1" applyAlignment="1">
      <alignment horizontal="left"/>
    </xf>
    <xf numFmtId="0" fontId="3" fillId="0" borderId="1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9" fillId="0" borderId="30" xfId="0" applyFont="1" applyFill="1" applyBorder="1" applyAlignment="1">
      <alignment horizontal="center" vertical="center"/>
    </xf>
    <xf numFmtId="0" fontId="59" fillId="0" borderId="29" xfId="0" applyFont="1" applyFill="1" applyBorder="1" applyAlignment="1">
      <alignment horizontal="center" vertical="center"/>
    </xf>
    <xf numFmtId="0" fontId="59" fillId="0" borderId="51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/>
    </xf>
    <xf numFmtId="0" fontId="59" fillId="0" borderId="37" xfId="0" applyFont="1" applyFill="1" applyBorder="1" applyAlignment="1">
      <alignment horizontal="center" vertical="center"/>
    </xf>
    <xf numFmtId="0" fontId="59" fillId="0" borderId="52" xfId="0" applyFont="1" applyFill="1" applyBorder="1" applyAlignment="1">
      <alignment horizontal="center" vertical="center"/>
    </xf>
    <xf numFmtId="0" fontId="59" fillId="0" borderId="18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38" xfId="0" applyFont="1" applyFill="1" applyBorder="1" applyAlignment="1">
      <alignment horizontal="center" vertical="center"/>
    </xf>
    <xf numFmtId="0" fontId="62" fillId="0" borderId="54" xfId="0" applyFont="1" applyFill="1" applyBorder="1" applyAlignment="1">
      <alignment horizontal="center" vertical="center"/>
    </xf>
    <xf numFmtId="0" fontId="62" fillId="0" borderId="40" xfId="0" applyFont="1" applyFill="1" applyBorder="1" applyAlignment="1">
      <alignment horizontal="center" vertical="center"/>
    </xf>
    <xf numFmtId="0" fontId="62" fillId="0" borderId="21" xfId="0" applyFont="1" applyFill="1" applyBorder="1" applyAlignment="1">
      <alignment horizontal="center" vertical="center"/>
    </xf>
    <xf numFmtId="0" fontId="62" fillId="0" borderId="37" xfId="0" applyFont="1" applyFill="1" applyBorder="1" applyAlignment="1">
      <alignment horizontal="center" vertical="center"/>
    </xf>
    <xf numFmtId="0" fontId="62" fillId="0" borderId="52" xfId="0" applyFont="1" applyFill="1" applyBorder="1" applyAlignment="1">
      <alignment horizontal="center" vertical="center"/>
    </xf>
    <xf numFmtId="0" fontId="62" fillId="0" borderId="18" xfId="0" applyFont="1" applyFill="1" applyBorder="1" applyAlignment="1">
      <alignment horizontal="center" vertical="center"/>
    </xf>
    <xf numFmtId="0" fontId="62" fillId="0" borderId="36" xfId="0" applyFont="1" applyFill="1" applyBorder="1" applyAlignment="1">
      <alignment horizontal="center" vertical="center"/>
    </xf>
    <xf numFmtId="0" fontId="62" fillId="0" borderId="35" xfId="0" applyFont="1" applyFill="1" applyBorder="1" applyAlignment="1">
      <alignment horizontal="center" vertical="center"/>
    </xf>
    <xf numFmtId="0" fontId="62" fillId="0" borderId="53" xfId="0" applyFont="1" applyFill="1" applyBorder="1" applyAlignment="1">
      <alignment horizontal="center" vertical="center"/>
    </xf>
    <xf numFmtId="0" fontId="61" fillId="0" borderId="32" xfId="0" applyFont="1" applyFill="1" applyBorder="1" applyAlignment="1">
      <alignment horizontal="center" vertical="center"/>
    </xf>
    <xf numFmtId="0" fontId="62" fillId="0" borderId="32" xfId="0" applyFont="1" applyFill="1" applyBorder="1" applyAlignment="1">
      <alignment horizontal="center" vertical="center"/>
    </xf>
    <xf numFmtId="0" fontId="62" fillId="0" borderId="30" xfId="0" applyFont="1" applyFill="1" applyBorder="1" applyAlignment="1">
      <alignment horizontal="center" vertical="center"/>
    </xf>
    <xf numFmtId="0" fontId="62" fillId="0" borderId="29" xfId="0" applyFont="1" applyFill="1" applyBorder="1" applyAlignment="1">
      <alignment horizontal="center" vertical="center"/>
    </xf>
    <xf numFmtId="0" fontId="62" fillId="0" borderId="51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59" fillId="0" borderId="36" xfId="0" applyFont="1" applyFill="1" applyBorder="1" applyAlignment="1">
      <alignment horizontal="center" vertical="center"/>
    </xf>
    <xf numFmtId="0" fontId="55" fillId="0" borderId="35" xfId="0" applyFont="1" applyFill="1" applyBorder="1" applyAlignment="1">
      <alignment horizontal="center" vertical="center"/>
    </xf>
    <xf numFmtId="0" fontId="59" fillId="0" borderId="53" xfId="0" applyFont="1" applyFill="1" applyBorder="1" applyAlignment="1">
      <alignment horizontal="center" vertical="center"/>
    </xf>
    <xf numFmtId="0" fontId="59" fillId="0" borderId="3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2" fillId="0" borderId="0" xfId="2" applyFont="1" applyAlignment="1">
      <alignment horizont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3" fillId="0" borderId="52" xfId="0" applyFont="1" applyFill="1" applyBorder="1" applyAlignment="1">
      <alignment horizontal="justify" vertical="center" wrapText="1"/>
    </xf>
    <xf numFmtId="0" fontId="63" fillId="0" borderId="0" xfId="0" applyFont="1" applyFill="1" applyBorder="1" applyAlignment="1">
      <alignment horizontal="justify" vertical="center" wrapText="1"/>
    </xf>
    <xf numFmtId="0" fontId="8" fillId="0" borderId="52" xfId="0" applyFont="1" applyFill="1" applyBorder="1"/>
    <xf numFmtId="0" fontId="8" fillId="0" borderId="37" xfId="0" applyFont="1" applyFill="1" applyBorder="1"/>
    <xf numFmtId="15" fontId="8" fillId="0" borderId="0" xfId="0" applyNumberFormat="1" applyFont="1" applyFill="1" applyBorder="1"/>
    <xf numFmtId="49" fontId="8" fillId="0" borderId="0" xfId="0" applyNumberFormat="1" applyFont="1" applyFill="1" applyBorder="1"/>
    <xf numFmtId="0" fontId="3" fillId="0" borderId="5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47" fillId="6" borderId="3" xfId="0" applyFont="1" applyFill="1" applyBorder="1" applyAlignment="1">
      <alignment horizontal="left" vertical="center" indent="1"/>
    </xf>
    <xf numFmtId="0" fontId="47" fillId="6" borderId="8" xfId="0" applyFont="1" applyFill="1" applyBorder="1" applyAlignment="1">
      <alignment horizontal="left" vertical="center" indent="1"/>
    </xf>
    <xf numFmtId="0" fontId="64" fillId="0" borderId="32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/>
    </xf>
    <xf numFmtId="0" fontId="65" fillId="0" borderId="55" xfId="0" applyFont="1" applyBorder="1" applyAlignment="1">
      <alignment horizontal="center"/>
    </xf>
    <xf numFmtId="0" fontId="4" fillId="4" borderId="0" xfId="0" applyFont="1" applyFill="1" applyAlignment="1">
      <alignment vertical="center"/>
    </xf>
    <xf numFmtId="0" fontId="64" fillId="0" borderId="26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/>
    </xf>
    <xf numFmtId="0" fontId="65" fillId="0" borderId="51" xfId="0" applyFont="1" applyBorder="1" applyAlignment="1">
      <alignment horizontal="center"/>
    </xf>
    <xf numFmtId="0" fontId="42" fillId="0" borderId="0" xfId="0" applyFont="1"/>
    <xf numFmtId="0" fontId="51" fillId="0" borderId="0" xfId="0" applyFont="1"/>
    <xf numFmtId="0" fontId="2" fillId="0" borderId="32" xfId="0" applyFont="1" applyBorder="1" applyAlignment="1">
      <alignment horizontal="center" vertical="center"/>
    </xf>
    <xf numFmtId="0" fontId="18" fillId="0" borderId="0" xfId="2" applyFont="1" applyFill="1" applyAlignment="1">
      <alignment horizontal="left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54" fillId="0" borderId="0" xfId="1" applyFont="1" applyAlignment="1" applyProtection="1">
      <alignment horizontal="left"/>
    </xf>
    <xf numFmtId="0" fontId="3" fillId="0" borderId="0" xfId="1" applyFont="1" applyAlignment="1" applyProtection="1">
      <alignment vertical="center"/>
    </xf>
    <xf numFmtId="14" fontId="3" fillId="0" borderId="44" xfId="0" applyNumberFormat="1" applyFont="1" applyBorder="1" applyAlignment="1">
      <alignment horizontal="center" vertical="center"/>
    </xf>
    <xf numFmtId="14" fontId="3" fillId="0" borderId="43" xfId="0" applyNumberFormat="1" applyFont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40" fillId="8" borderId="4" xfId="0" applyFont="1" applyFill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47" fillId="6" borderId="3" xfId="0" applyFont="1" applyFill="1" applyBorder="1" applyAlignment="1">
      <alignment horizontal="left" vertical="center" indent="1"/>
    </xf>
    <xf numFmtId="0" fontId="47" fillId="6" borderId="8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66" fillId="6" borderId="3" xfId="0" applyFont="1" applyFill="1" applyBorder="1" applyAlignment="1">
      <alignment horizontal="left" vertical="center"/>
    </xf>
    <xf numFmtId="0" fontId="66" fillId="6" borderId="8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 wrapText="1"/>
    </xf>
    <xf numFmtId="0" fontId="39" fillId="0" borderId="0" xfId="0" applyFont="1" applyBorder="1" applyAlignment="1"/>
    <xf numFmtId="0" fontId="29" fillId="0" borderId="0" xfId="2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/>
    </xf>
    <xf numFmtId="0" fontId="34" fillId="0" borderId="0" xfId="1" applyFont="1" applyAlignment="1" applyProtection="1">
      <alignment horizontal="left"/>
    </xf>
    <xf numFmtId="0" fontId="35" fillId="0" borderId="0" xfId="2" applyFont="1" applyFill="1" applyAlignment="1">
      <alignment horizontal="center" vertical="top" wrapText="1"/>
    </xf>
    <xf numFmtId="0" fontId="36" fillId="0" borderId="0" xfId="2" applyFont="1" applyFill="1" applyAlignment="1">
      <alignment horizontal="left"/>
    </xf>
    <xf numFmtId="0" fontId="44" fillId="0" borderId="0" xfId="0" applyFont="1" applyFill="1" applyBorder="1" applyAlignment="1">
      <alignment horizontal="center"/>
    </xf>
  </cellXfs>
  <cellStyles count="4">
    <cellStyle name="Hypertextové prepojenie" xfId="1" builtinId="8"/>
    <cellStyle name="Normálna" xfId="0" builtinId="0"/>
    <cellStyle name="normálne_USS TURNAJ 2009" xfId="2" xr:uid="{00000000-0005-0000-0000-000002000000}"/>
    <cellStyle name="Normální 2" xfId="3" xr:uid="{00000000-0005-0000-0000-000003000000}"/>
  </cellStyles>
  <dxfs count="0"/>
  <tableStyles count="0" defaultTableStyle="TableStyleMedium9" defaultPivotStyle="PivotStyleLight16"/>
  <colors>
    <mruColors>
      <color rgb="FFCCFFFF"/>
      <color rgb="FF0000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1:P38"/>
  <sheetViews>
    <sheetView showGridLines="0" showRowColHeaders="0" zoomScale="115" zoomScaleNormal="115" workbookViewId="0">
      <selection activeCell="D19" sqref="D19"/>
    </sheetView>
  </sheetViews>
  <sheetFormatPr defaultColWidth="0" defaultRowHeight="12" zeroHeight="1" x14ac:dyDescent="0.2"/>
  <cols>
    <col min="1" max="2" width="2" style="1" customWidth="1"/>
    <col min="3" max="3" width="4.25" style="1" bestFit="1" customWidth="1"/>
    <col min="4" max="4" width="14.5" style="5" bestFit="1" customWidth="1"/>
    <col min="5" max="5" width="3.5" style="1" bestFit="1" customWidth="1"/>
    <col min="6" max="6" width="2.875" style="1" bestFit="1" customWidth="1"/>
    <col min="7" max="7" width="4.125" style="1" bestFit="1" customWidth="1"/>
    <col min="8" max="8" width="2.875" style="1" bestFit="1" customWidth="1"/>
    <col min="9" max="9" width="3.375" style="1" bestFit="1" customWidth="1"/>
    <col min="10" max="10" width="3.625" style="1" bestFit="1" customWidth="1"/>
    <col min="11" max="11" width="4.25" style="1" bestFit="1" customWidth="1"/>
    <col min="12" max="12" width="4.25" style="1" customWidth="1"/>
    <col min="13" max="13" width="2" style="1" customWidth="1"/>
    <col min="14" max="16384" width="8" style="1" hidden="1"/>
  </cols>
  <sheetData>
    <row r="1" spans="1:13" x14ac:dyDescent="0.2">
      <c r="A1" s="16"/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  <c r="M1" s="16"/>
    </row>
    <row r="2" spans="1:13" ht="12.75" thickBot="1" x14ac:dyDescent="0.25">
      <c r="A2" s="16"/>
      <c r="B2" s="20"/>
      <c r="C2" s="20"/>
      <c r="D2" s="21"/>
      <c r="E2" s="20"/>
      <c r="F2" s="20"/>
      <c r="G2" s="20"/>
      <c r="H2" s="20"/>
      <c r="I2" s="20"/>
      <c r="J2" s="20"/>
      <c r="K2" s="20"/>
      <c r="L2" s="20"/>
      <c r="M2" s="20"/>
    </row>
    <row r="3" spans="1:13" ht="48" customHeight="1" thickBot="1" x14ac:dyDescent="0.35">
      <c r="A3" s="16"/>
      <c r="B3" s="22"/>
      <c r="C3" s="241" t="s">
        <v>340</v>
      </c>
      <c r="D3" s="242"/>
      <c r="E3" s="242"/>
      <c r="F3" s="242"/>
      <c r="G3" s="242"/>
      <c r="H3" s="242"/>
      <c r="I3" s="242"/>
      <c r="J3" s="242"/>
      <c r="K3" s="242"/>
      <c r="L3" s="243"/>
      <c r="M3" s="15"/>
    </row>
    <row r="4" spans="1:13" ht="13.5" customHeight="1" x14ac:dyDescent="0.2">
      <c r="A4" s="16"/>
    </row>
    <row r="5" spans="1:13" ht="12.75" customHeight="1" x14ac:dyDescent="0.2">
      <c r="A5" s="16"/>
      <c r="C5" s="244" t="s">
        <v>333</v>
      </c>
      <c r="D5" s="244"/>
      <c r="E5" s="244"/>
      <c r="F5" s="244"/>
      <c r="G5" s="244"/>
      <c r="H5" s="244"/>
      <c r="I5" s="244"/>
      <c r="J5" s="244"/>
      <c r="K5" s="244"/>
      <c r="L5" s="244"/>
    </row>
    <row r="6" spans="1:13" s="3" customFormat="1" x14ac:dyDescent="0.2">
      <c r="A6" s="18"/>
      <c r="C6" s="2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 t="s">
        <v>19</v>
      </c>
      <c r="K6" s="3" t="s">
        <v>20</v>
      </c>
      <c r="L6" s="3" t="s">
        <v>314</v>
      </c>
    </row>
    <row r="7" spans="1:13" x14ac:dyDescent="0.2">
      <c r="A7" s="16"/>
      <c r="C7" s="2" t="s">
        <v>21</v>
      </c>
      <c r="D7" s="131" t="s">
        <v>7</v>
      </c>
      <c r="E7" s="4">
        <f>+F7+G7+H7</f>
        <v>3</v>
      </c>
      <c r="F7" s="4">
        <v>3</v>
      </c>
      <c r="G7" s="4">
        <v>0</v>
      </c>
      <c r="H7" s="4">
        <v>0</v>
      </c>
      <c r="I7" s="4">
        <v>14</v>
      </c>
      <c r="J7" s="4">
        <v>4</v>
      </c>
      <c r="K7" s="210">
        <f>3*F7+1*G7</f>
        <v>9</v>
      </c>
      <c r="L7" s="47">
        <f>+I7-J7</f>
        <v>10</v>
      </c>
      <c r="M7" s="115" t="s">
        <v>313</v>
      </c>
    </row>
    <row r="8" spans="1:13" x14ac:dyDescent="0.2">
      <c r="A8" s="16"/>
      <c r="C8" s="2" t="s">
        <v>22</v>
      </c>
      <c r="D8" s="131" t="s">
        <v>334</v>
      </c>
      <c r="E8" s="4">
        <f>+F8+G8+H8</f>
        <v>3</v>
      </c>
      <c r="F8" s="4">
        <v>2</v>
      </c>
      <c r="G8" s="4">
        <v>0</v>
      </c>
      <c r="H8" s="4">
        <v>1</v>
      </c>
      <c r="I8" s="4">
        <v>11</v>
      </c>
      <c r="J8" s="4">
        <v>12</v>
      </c>
      <c r="K8" s="210">
        <f>3*F8+1*G8</f>
        <v>6</v>
      </c>
      <c r="L8" s="47">
        <f>+I8-J8</f>
        <v>-1</v>
      </c>
      <c r="M8" s="115" t="s">
        <v>313</v>
      </c>
    </row>
    <row r="9" spans="1:13" x14ac:dyDescent="0.2">
      <c r="A9" s="16"/>
      <c r="C9" s="2" t="s">
        <v>23</v>
      </c>
      <c r="D9" s="132" t="s">
        <v>312</v>
      </c>
      <c r="E9" s="4">
        <f>+F9+G9+H9</f>
        <v>3</v>
      </c>
      <c r="F9" s="136">
        <v>1</v>
      </c>
      <c r="G9" s="136">
        <v>0</v>
      </c>
      <c r="H9" s="136">
        <v>2</v>
      </c>
      <c r="I9" s="136">
        <v>9</v>
      </c>
      <c r="J9" s="136">
        <v>9</v>
      </c>
      <c r="K9" s="210">
        <f>3*F9+1*G9</f>
        <v>3</v>
      </c>
      <c r="L9" s="47">
        <f>+I9-J9</f>
        <v>0</v>
      </c>
      <c r="M9" s="115" t="s">
        <v>313</v>
      </c>
    </row>
    <row r="10" spans="1:13" x14ac:dyDescent="0.2">
      <c r="A10" s="16"/>
      <c r="C10" s="137" t="s">
        <v>24</v>
      </c>
      <c r="D10" s="131" t="s">
        <v>330</v>
      </c>
      <c r="E10" s="4">
        <f>+F10+G10+H10</f>
        <v>3</v>
      </c>
      <c r="F10" s="4">
        <v>0</v>
      </c>
      <c r="G10" s="4">
        <v>0</v>
      </c>
      <c r="H10" s="4">
        <v>3</v>
      </c>
      <c r="I10" s="4">
        <v>3</v>
      </c>
      <c r="J10" s="4">
        <v>12</v>
      </c>
      <c r="K10" s="210">
        <f>3*F10+1*G10</f>
        <v>0</v>
      </c>
      <c r="L10" s="47">
        <f>+I10-J10</f>
        <v>-9</v>
      </c>
      <c r="M10" s="115" t="s">
        <v>313</v>
      </c>
    </row>
    <row r="11" spans="1:13" x14ac:dyDescent="0.2">
      <c r="A11" s="16"/>
      <c r="C11" s="137"/>
      <c r="D11" s="132"/>
      <c r="E11" s="136"/>
      <c r="F11" s="136"/>
      <c r="G11" s="136"/>
      <c r="H11" s="136"/>
      <c r="I11" s="136"/>
      <c r="J11" s="136"/>
      <c r="K11" s="137"/>
      <c r="L11" s="138"/>
      <c r="M11" s="115" t="s">
        <v>313</v>
      </c>
    </row>
    <row r="12" spans="1:13" x14ac:dyDescent="0.2">
      <c r="A12" s="16"/>
      <c r="C12" s="2"/>
      <c r="D12" s="133"/>
      <c r="E12" s="136"/>
      <c r="F12" s="136"/>
      <c r="G12" s="136"/>
      <c r="H12" s="136"/>
      <c r="I12" s="136"/>
      <c r="J12" s="136"/>
      <c r="K12" s="137"/>
      <c r="L12" s="138"/>
      <c r="M12" s="115"/>
    </row>
    <row r="13" spans="1:13" x14ac:dyDescent="0.2">
      <c r="A13" s="16"/>
      <c r="C13" s="3"/>
      <c r="M13" s="115"/>
    </row>
    <row r="14" spans="1:13" ht="12.75" customHeight="1" x14ac:dyDescent="0.2">
      <c r="A14" s="16"/>
      <c r="C14" s="244" t="s">
        <v>188</v>
      </c>
      <c r="D14" s="244"/>
      <c r="E14" s="244"/>
      <c r="F14" s="244"/>
      <c r="G14" s="244"/>
      <c r="H14" s="244"/>
      <c r="I14" s="244"/>
      <c r="J14" s="244"/>
      <c r="K14" s="244"/>
      <c r="L14" s="244"/>
      <c r="M14" s="115"/>
    </row>
    <row r="15" spans="1:13" s="3" customFormat="1" x14ac:dyDescent="0.2">
      <c r="A15" s="18"/>
      <c r="C15" s="2" t="s">
        <v>12</v>
      </c>
      <c r="D15" s="3" t="s">
        <v>13</v>
      </c>
      <c r="E15" s="3" t="s">
        <v>14</v>
      </c>
      <c r="F15" s="3" t="s">
        <v>15</v>
      </c>
      <c r="G15" s="3" t="s">
        <v>16</v>
      </c>
      <c r="H15" s="3" t="s">
        <v>17</v>
      </c>
      <c r="I15" s="3" t="s">
        <v>18</v>
      </c>
      <c r="J15" s="3" t="s">
        <v>19</v>
      </c>
      <c r="K15" s="3" t="s">
        <v>20</v>
      </c>
      <c r="L15" s="3" t="s">
        <v>314</v>
      </c>
      <c r="M15" s="116"/>
    </row>
    <row r="16" spans="1:13" x14ac:dyDescent="0.2">
      <c r="A16" s="16"/>
      <c r="C16" s="2" t="s">
        <v>21</v>
      </c>
      <c r="D16" s="165" t="s">
        <v>8</v>
      </c>
      <c r="E16" s="4">
        <f>+F16+G16+H16</f>
        <v>3</v>
      </c>
      <c r="F16" s="4">
        <v>3</v>
      </c>
      <c r="G16" s="4">
        <v>0</v>
      </c>
      <c r="H16" s="4">
        <v>0</v>
      </c>
      <c r="I16" s="4">
        <v>11</v>
      </c>
      <c r="J16" s="4">
        <v>3</v>
      </c>
      <c r="K16" s="210">
        <f>3*F16+1*G16</f>
        <v>9</v>
      </c>
      <c r="L16" s="47">
        <f>+I16-J16</f>
        <v>8</v>
      </c>
      <c r="M16" s="115"/>
    </row>
    <row r="17" spans="1:16" x14ac:dyDescent="0.2">
      <c r="A17" s="16"/>
      <c r="C17" s="2" t="s">
        <v>22</v>
      </c>
      <c r="D17" s="164" t="s">
        <v>335</v>
      </c>
      <c r="E17" s="4">
        <f>+F17+G17+H17</f>
        <v>3</v>
      </c>
      <c r="F17" s="4">
        <v>2</v>
      </c>
      <c r="G17" s="4">
        <v>0</v>
      </c>
      <c r="H17" s="4">
        <v>1</v>
      </c>
      <c r="I17" s="4">
        <v>14</v>
      </c>
      <c r="J17" s="4">
        <v>9</v>
      </c>
      <c r="K17" s="210">
        <f>3*F17+1*G17</f>
        <v>6</v>
      </c>
      <c r="L17" s="47">
        <f>+I17-J17</f>
        <v>5</v>
      </c>
      <c r="M17" s="115"/>
    </row>
    <row r="18" spans="1:16" x14ac:dyDescent="0.2">
      <c r="A18" s="16"/>
      <c r="C18" s="2" t="s">
        <v>23</v>
      </c>
      <c r="D18" s="164" t="s">
        <v>311</v>
      </c>
      <c r="E18" s="4">
        <f>+F18+G18+H18</f>
        <v>3</v>
      </c>
      <c r="F18" s="4">
        <v>1</v>
      </c>
      <c r="G18" s="4">
        <v>0</v>
      </c>
      <c r="H18" s="4">
        <v>2</v>
      </c>
      <c r="I18" s="4">
        <v>6</v>
      </c>
      <c r="J18" s="4">
        <v>7</v>
      </c>
      <c r="K18" s="210">
        <f>3*F18+1*G18</f>
        <v>3</v>
      </c>
      <c r="L18" s="47">
        <f>+I18-J18</f>
        <v>-1</v>
      </c>
      <c r="M18" s="115"/>
    </row>
    <row r="19" spans="1:16" x14ac:dyDescent="0.2">
      <c r="A19" s="16"/>
      <c r="C19" s="137" t="s">
        <v>24</v>
      </c>
      <c r="D19" s="165" t="s">
        <v>9</v>
      </c>
      <c r="E19" s="4">
        <f>+F19+G19+H19</f>
        <v>3</v>
      </c>
      <c r="F19" s="136">
        <v>0</v>
      </c>
      <c r="G19" s="136">
        <v>0</v>
      </c>
      <c r="H19" s="136">
        <v>3</v>
      </c>
      <c r="I19" s="136">
        <v>1</v>
      </c>
      <c r="J19" s="136">
        <v>13</v>
      </c>
      <c r="K19" s="210">
        <f>3*F19+1*G19</f>
        <v>0</v>
      </c>
      <c r="L19" s="47">
        <f>+I19-J19</f>
        <v>-12</v>
      </c>
      <c r="M19" s="117"/>
    </row>
    <row r="20" spans="1:16" x14ac:dyDescent="0.2">
      <c r="A20" s="16"/>
      <c r="C20" s="137"/>
      <c r="D20" s="152"/>
      <c r="E20" s="136"/>
      <c r="F20" s="136"/>
      <c r="G20" s="136"/>
      <c r="H20" s="136"/>
      <c r="I20" s="136"/>
      <c r="J20" s="136"/>
      <c r="K20" s="137"/>
      <c r="L20" s="138"/>
    </row>
    <row r="21" spans="1:16" x14ac:dyDescent="0.2">
      <c r="A21" s="16"/>
      <c r="C21" s="127"/>
      <c r="D21" s="128"/>
      <c r="E21" s="129"/>
      <c r="F21" s="129"/>
      <c r="G21" s="129"/>
      <c r="H21" s="129"/>
      <c r="I21" s="129"/>
      <c r="J21" s="129"/>
      <c r="K21" s="129"/>
      <c r="L21" s="129"/>
      <c r="O21" s="6"/>
      <c r="P21" s="7"/>
    </row>
    <row r="22" spans="1:16" s="9" customFormat="1" x14ac:dyDescent="0.2">
      <c r="A22" s="19"/>
      <c r="C22" s="1" t="s">
        <v>14</v>
      </c>
      <c r="D22" s="240" t="s">
        <v>27</v>
      </c>
      <c r="E22" s="240"/>
      <c r="F22" s="240"/>
      <c r="G22" s="240"/>
      <c r="H22" s="240"/>
      <c r="I22" s="240"/>
      <c r="J22" s="240"/>
      <c r="K22" s="240"/>
      <c r="L22" s="1"/>
      <c r="O22" s="10"/>
      <c r="P22" s="11"/>
    </row>
    <row r="23" spans="1:16" s="9" customFormat="1" x14ac:dyDescent="0.2">
      <c r="A23" s="19"/>
      <c r="C23" s="8" t="s">
        <v>15</v>
      </c>
      <c r="D23" s="240" t="s">
        <v>28</v>
      </c>
      <c r="E23" s="240"/>
      <c r="F23" s="240"/>
      <c r="G23" s="240"/>
      <c r="H23" s="240"/>
      <c r="I23" s="240"/>
      <c r="J23" s="240"/>
      <c r="K23" s="240"/>
      <c r="L23" s="46"/>
      <c r="O23" s="10"/>
      <c r="P23" s="11"/>
    </row>
    <row r="24" spans="1:16" s="9" customFormat="1" x14ac:dyDescent="0.2">
      <c r="A24" s="19"/>
      <c r="C24" s="8" t="s">
        <v>16</v>
      </c>
      <c r="D24" s="240" t="s">
        <v>29</v>
      </c>
      <c r="E24" s="240"/>
      <c r="F24" s="240"/>
      <c r="G24" s="240"/>
      <c r="H24" s="240"/>
      <c r="I24" s="240"/>
      <c r="J24" s="240"/>
      <c r="K24" s="240"/>
      <c r="L24" s="46"/>
      <c r="O24" s="10"/>
      <c r="P24" s="11"/>
    </row>
    <row r="25" spans="1:16" s="9" customFormat="1" x14ac:dyDescent="0.2">
      <c r="A25" s="19"/>
      <c r="C25" s="8" t="s">
        <v>17</v>
      </c>
      <c r="D25" s="240" t="s">
        <v>30</v>
      </c>
      <c r="E25" s="240"/>
      <c r="F25" s="240"/>
      <c r="G25" s="240"/>
      <c r="H25" s="240"/>
      <c r="I25" s="240"/>
      <c r="J25" s="240"/>
      <c r="K25" s="240"/>
      <c r="L25" s="46"/>
    </row>
    <row r="26" spans="1:16" s="9" customFormat="1" x14ac:dyDescent="0.2">
      <c r="A26" s="19"/>
      <c r="C26" s="8" t="s">
        <v>18</v>
      </c>
      <c r="D26" s="240" t="s">
        <v>31</v>
      </c>
      <c r="E26" s="240"/>
      <c r="F26" s="240"/>
      <c r="G26" s="240"/>
      <c r="H26" s="240"/>
      <c r="I26" s="240"/>
      <c r="J26" s="240"/>
      <c r="K26" s="240"/>
      <c r="L26" s="46"/>
    </row>
    <row r="27" spans="1:16" s="9" customFormat="1" x14ac:dyDescent="0.2">
      <c r="A27" s="19"/>
      <c r="C27" s="8" t="s">
        <v>19</v>
      </c>
      <c r="D27" s="240" t="s">
        <v>32</v>
      </c>
      <c r="E27" s="240"/>
      <c r="F27" s="240"/>
      <c r="G27" s="240"/>
      <c r="H27" s="240"/>
      <c r="I27" s="240"/>
      <c r="J27" s="240"/>
      <c r="K27" s="240"/>
      <c r="L27" s="46"/>
    </row>
    <row r="28" spans="1:16" s="9" customFormat="1" x14ac:dyDescent="0.2">
      <c r="A28" s="19"/>
      <c r="C28" s="8" t="s">
        <v>20</v>
      </c>
      <c r="D28" s="240" t="s">
        <v>33</v>
      </c>
      <c r="E28" s="240"/>
      <c r="F28" s="240"/>
      <c r="G28" s="240"/>
      <c r="H28" s="240"/>
      <c r="I28" s="240"/>
      <c r="J28" s="240"/>
      <c r="K28" s="240"/>
      <c r="L28" s="46"/>
    </row>
    <row r="29" spans="1:16" s="9" customFormat="1" x14ac:dyDescent="0.2">
      <c r="A29" s="19"/>
    </row>
    <row r="30" spans="1:16" s="12" customFormat="1" ht="12.75" hidden="1" x14ac:dyDescent="0.2">
      <c r="A30" s="121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120"/>
    </row>
    <row r="31" spans="1:16" x14ac:dyDescent="0.2">
      <c r="A31" s="122"/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16" x14ac:dyDescent="0.2">
      <c r="A32" s="122"/>
    </row>
    <row r="33" spans="1:1" x14ac:dyDescent="0.2">
      <c r="A33" s="122"/>
    </row>
    <row r="34" spans="1:1" x14ac:dyDescent="0.2">
      <c r="A34" s="122"/>
    </row>
    <row r="35" spans="1:1" x14ac:dyDescent="0.2">
      <c r="A35" s="122"/>
    </row>
    <row r="36" spans="1:1" x14ac:dyDescent="0.2">
      <c r="A36" s="122"/>
    </row>
    <row r="37" spans="1:1" x14ac:dyDescent="0.2"/>
    <row r="38" spans="1:1" x14ac:dyDescent="0.2"/>
  </sheetData>
  <sortState xmlns:xlrd2="http://schemas.microsoft.com/office/spreadsheetml/2017/richdata2" ref="D7:L10">
    <sortCondition descending="1" ref="K7:K10"/>
    <sortCondition descending="1" ref="L7:L10"/>
  </sortState>
  <mergeCells count="11">
    <mergeCell ref="C31:K31"/>
    <mergeCell ref="D24:K24"/>
    <mergeCell ref="D25:K25"/>
    <mergeCell ref="D26:K26"/>
    <mergeCell ref="D27:K27"/>
    <mergeCell ref="D28:K28"/>
    <mergeCell ref="D23:K23"/>
    <mergeCell ref="C3:L3"/>
    <mergeCell ref="C5:L5"/>
    <mergeCell ref="C14:L14"/>
    <mergeCell ref="D22:K22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1"/>
  <dimension ref="A1:S47"/>
  <sheetViews>
    <sheetView showGridLines="0" view="pageBreakPreview" zoomScaleNormal="100" zoomScaleSheetLayoutView="100" workbookViewId="0">
      <pane ySplit="4" topLeftCell="A5" activePane="bottomLeft" state="frozen"/>
      <selection pane="bottomLeft" activeCell="B1" sqref="B1"/>
    </sheetView>
  </sheetViews>
  <sheetFormatPr defaultColWidth="8.75" defaultRowHeight="12.75" zeroHeight="1" x14ac:dyDescent="0.3"/>
  <cols>
    <col min="1" max="2" width="2.5" style="14" customWidth="1"/>
    <col min="3" max="3" width="9.375" style="14" bestFit="1" customWidth="1"/>
    <col min="4" max="4" width="8.5" style="14" bestFit="1" customWidth="1"/>
    <col min="5" max="5" width="3.125" style="79" bestFit="1" customWidth="1"/>
    <col min="6" max="6" width="8.625" style="79" bestFit="1" customWidth="1"/>
    <col min="7" max="7" width="15.25" style="79" customWidth="1"/>
    <col min="8" max="8" width="1.875" style="79" bestFit="1" customWidth="1"/>
    <col min="9" max="9" width="15.25" style="79" customWidth="1"/>
    <col min="10" max="10" width="12.25" style="80" bestFit="1" customWidth="1"/>
    <col min="11" max="11" width="3.625" style="79" bestFit="1" customWidth="1"/>
    <col min="12" max="12" width="1.875" style="80" bestFit="1" customWidth="1"/>
    <col min="13" max="13" width="3.125" style="79" customWidth="1"/>
    <col min="14" max="14" width="11.625" style="80" bestFit="1" customWidth="1"/>
    <col min="15" max="15" width="2.5" style="14" customWidth="1"/>
    <col min="16" max="16" width="18" style="148" customWidth="1"/>
    <col min="17" max="17" width="26.375" style="149" customWidth="1"/>
    <col min="18" max="18" width="2.625" style="149" customWidth="1"/>
    <col min="19" max="20" width="2.5" style="14" customWidth="1"/>
    <col min="21" max="16380" width="8.75" style="14"/>
    <col min="16381" max="16384" width="6.625" style="14" customWidth="1"/>
  </cols>
  <sheetData>
    <row r="1" spans="1:19" ht="15" customHeight="1" x14ac:dyDescent="0.3">
      <c r="A1" s="13"/>
      <c r="B1" s="13"/>
      <c r="C1" s="13"/>
      <c r="D1" s="13"/>
      <c r="E1" s="72"/>
      <c r="F1" s="72"/>
      <c r="G1" s="72"/>
      <c r="H1" s="72"/>
      <c r="I1" s="72"/>
      <c r="J1" s="73"/>
      <c r="K1" s="72"/>
      <c r="L1" s="73"/>
      <c r="M1" s="72"/>
      <c r="N1" s="73"/>
      <c r="O1" s="13"/>
      <c r="P1" s="74"/>
      <c r="Q1" s="75"/>
      <c r="R1" s="75"/>
      <c r="S1" s="13"/>
    </row>
    <row r="2" spans="1:19" ht="45" customHeight="1" x14ac:dyDescent="0.3">
      <c r="A2" s="13"/>
      <c r="B2" s="267" t="s">
        <v>332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76"/>
      <c r="P2" s="77"/>
      <c r="Q2" s="78"/>
      <c r="R2" s="78"/>
      <c r="S2" s="76"/>
    </row>
    <row r="3" spans="1:19" ht="19.5" thickBot="1" x14ac:dyDescent="0.35">
      <c r="A3" s="13"/>
      <c r="G3" s="268" t="s">
        <v>331</v>
      </c>
      <c r="H3" s="268"/>
      <c r="I3" s="268"/>
      <c r="P3" s="82"/>
      <c r="Q3" s="83"/>
      <c r="R3" s="83"/>
    </row>
    <row r="4" spans="1:19" ht="26.25" thickBot="1" x14ac:dyDescent="0.35">
      <c r="A4" s="13"/>
      <c r="C4" s="261" t="s">
        <v>0</v>
      </c>
      <c r="D4" s="262"/>
      <c r="E4" s="156" t="s">
        <v>328</v>
      </c>
      <c r="F4" s="162" t="s">
        <v>327</v>
      </c>
      <c r="G4" s="157" t="s">
        <v>1</v>
      </c>
      <c r="H4" s="157" t="s">
        <v>2</v>
      </c>
      <c r="I4" s="157" t="s">
        <v>3</v>
      </c>
      <c r="J4" s="158" t="s">
        <v>4</v>
      </c>
      <c r="K4" s="263" t="s">
        <v>5</v>
      </c>
      <c r="L4" s="264"/>
      <c r="M4" s="264"/>
      <c r="N4" s="159" t="s">
        <v>6</v>
      </c>
      <c r="P4" s="253" t="s">
        <v>323</v>
      </c>
      <c r="Q4" s="254"/>
      <c r="R4" s="45"/>
    </row>
    <row r="5" spans="1:19" ht="15" customHeight="1" x14ac:dyDescent="0.3">
      <c r="A5" s="13"/>
      <c r="C5" s="247">
        <v>45309</v>
      </c>
      <c r="D5" s="250" t="s">
        <v>336</v>
      </c>
      <c r="E5" s="91">
        <v>1</v>
      </c>
      <c r="F5" s="179" t="s">
        <v>40</v>
      </c>
      <c r="G5" s="180" t="s">
        <v>334</v>
      </c>
      <c r="H5" s="181" t="s">
        <v>2</v>
      </c>
      <c r="I5" s="182" t="s">
        <v>330</v>
      </c>
      <c r="J5" s="93" t="s">
        <v>10</v>
      </c>
      <c r="K5" s="94">
        <v>4</v>
      </c>
      <c r="L5" s="94" t="s">
        <v>2</v>
      </c>
      <c r="M5" s="95">
        <v>1</v>
      </c>
      <c r="N5" s="160" t="s">
        <v>344</v>
      </c>
      <c r="P5" s="259" t="s">
        <v>313</v>
      </c>
      <c r="Q5" s="260"/>
      <c r="R5" s="86"/>
      <c r="S5" s="81"/>
    </row>
    <row r="6" spans="1:19" ht="15" customHeight="1" x14ac:dyDescent="0.3">
      <c r="A6" s="13"/>
      <c r="C6" s="248"/>
      <c r="D6" s="251"/>
      <c r="E6" s="87">
        <v>2</v>
      </c>
      <c r="F6" s="183" t="s">
        <v>40</v>
      </c>
      <c r="G6" s="184" t="s">
        <v>7</v>
      </c>
      <c r="H6" s="185" t="s">
        <v>2</v>
      </c>
      <c r="I6" s="186" t="s">
        <v>312</v>
      </c>
      <c r="J6" s="88" t="s">
        <v>11</v>
      </c>
      <c r="K6" s="103">
        <v>3</v>
      </c>
      <c r="L6" s="84" t="s">
        <v>2</v>
      </c>
      <c r="M6" s="104">
        <v>1</v>
      </c>
      <c r="N6" s="208" t="s">
        <v>343</v>
      </c>
      <c r="P6" s="259" t="s">
        <v>492</v>
      </c>
      <c r="Q6" s="260"/>
      <c r="R6" s="86"/>
      <c r="S6" s="81"/>
    </row>
    <row r="7" spans="1:19" ht="15" customHeight="1" thickBot="1" x14ac:dyDescent="0.35">
      <c r="A7" s="13"/>
      <c r="C7" s="249"/>
      <c r="D7" s="252"/>
      <c r="E7" s="97">
        <v>3</v>
      </c>
      <c r="F7" s="187" t="s">
        <v>322</v>
      </c>
      <c r="G7" s="188" t="s">
        <v>335</v>
      </c>
      <c r="H7" s="189" t="s">
        <v>2</v>
      </c>
      <c r="I7" s="190" t="s">
        <v>311</v>
      </c>
      <c r="J7" s="89" t="s">
        <v>342</v>
      </c>
      <c r="K7" s="100">
        <v>5</v>
      </c>
      <c r="L7" s="101" t="s">
        <v>2</v>
      </c>
      <c r="M7" s="102">
        <v>3</v>
      </c>
      <c r="N7" s="209" t="s">
        <v>345</v>
      </c>
      <c r="P7" s="228" t="s">
        <v>493</v>
      </c>
      <c r="Q7" s="229"/>
      <c r="R7" s="86"/>
      <c r="S7" s="81"/>
    </row>
    <row r="8" spans="1:19" ht="16.5" customHeight="1" x14ac:dyDescent="0.3">
      <c r="A8" s="13"/>
      <c r="C8" s="248">
        <v>45315</v>
      </c>
      <c r="D8" s="251" t="s">
        <v>337</v>
      </c>
      <c r="E8" s="91">
        <v>8</v>
      </c>
      <c r="F8" s="179" t="s">
        <v>40</v>
      </c>
      <c r="G8" s="180" t="s">
        <v>330</v>
      </c>
      <c r="H8" s="181" t="s">
        <v>2</v>
      </c>
      <c r="I8" s="182" t="s">
        <v>7</v>
      </c>
      <c r="J8" s="93" t="s">
        <v>10</v>
      </c>
      <c r="K8" s="94">
        <v>1</v>
      </c>
      <c r="L8" s="94" t="s">
        <v>2</v>
      </c>
      <c r="M8" s="95">
        <v>4</v>
      </c>
      <c r="N8" s="211" t="s">
        <v>393</v>
      </c>
      <c r="P8" s="259" t="s">
        <v>494</v>
      </c>
      <c r="Q8" s="260"/>
      <c r="R8" s="86"/>
      <c r="S8" s="96"/>
    </row>
    <row r="9" spans="1:19" ht="15" customHeight="1" x14ac:dyDescent="0.3">
      <c r="A9" s="13"/>
      <c r="C9" s="248"/>
      <c r="D9" s="251"/>
      <c r="E9" s="87">
        <v>9</v>
      </c>
      <c r="F9" s="191" t="s">
        <v>322</v>
      </c>
      <c r="G9" s="192" t="s">
        <v>335</v>
      </c>
      <c r="H9" s="193" t="s">
        <v>2</v>
      </c>
      <c r="I9" s="194" t="s">
        <v>8</v>
      </c>
      <c r="J9" s="88" t="s">
        <v>11</v>
      </c>
      <c r="K9" s="103">
        <v>2</v>
      </c>
      <c r="L9" s="84" t="s">
        <v>2</v>
      </c>
      <c r="M9" s="104">
        <v>6</v>
      </c>
      <c r="N9" s="212" t="s">
        <v>394</v>
      </c>
      <c r="P9" s="265"/>
      <c r="Q9" s="266"/>
      <c r="R9" s="111"/>
      <c r="S9" s="112"/>
    </row>
    <row r="10" spans="1:19" ht="15" customHeight="1" thickBot="1" x14ac:dyDescent="0.35">
      <c r="A10" s="13"/>
      <c r="C10" s="249"/>
      <c r="D10" s="251"/>
      <c r="E10" s="97">
        <v>10</v>
      </c>
      <c r="F10" s="195" t="s">
        <v>322</v>
      </c>
      <c r="G10" s="196" t="s">
        <v>311</v>
      </c>
      <c r="H10" s="197" t="s">
        <v>2</v>
      </c>
      <c r="I10" s="198" t="s">
        <v>9</v>
      </c>
      <c r="J10" s="99" t="s">
        <v>342</v>
      </c>
      <c r="K10" s="100">
        <v>3</v>
      </c>
      <c r="L10" s="101" t="s">
        <v>2</v>
      </c>
      <c r="M10" s="102">
        <v>0</v>
      </c>
      <c r="N10" s="212" t="s">
        <v>395</v>
      </c>
      <c r="P10" s="153" t="s">
        <v>497</v>
      </c>
      <c r="Q10" s="123"/>
      <c r="R10" s="111"/>
      <c r="S10" s="112"/>
    </row>
    <row r="11" spans="1:19" ht="15" customHeight="1" x14ac:dyDescent="0.3">
      <c r="A11" s="13"/>
      <c r="C11" s="247">
        <v>45322</v>
      </c>
      <c r="D11" s="250" t="s">
        <v>337</v>
      </c>
      <c r="E11" s="91">
        <v>11</v>
      </c>
      <c r="F11" s="179" t="s">
        <v>40</v>
      </c>
      <c r="G11" s="180" t="s">
        <v>334</v>
      </c>
      <c r="H11" s="181" t="s">
        <v>2</v>
      </c>
      <c r="I11" s="182" t="s">
        <v>312</v>
      </c>
      <c r="J11" s="93" t="s">
        <v>10</v>
      </c>
      <c r="K11" s="94">
        <v>5</v>
      </c>
      <c r="L11" s="94" t="s">
        <v>2</v>
      </c>
      <c r="M11" s="95">
        <v>4</v>
      </c>
      <c r="N11" s="141" t="s">
        <v>422</v>
      </c>
      <c r="P11" s="153" t="s">
        <v>499</v>
      </c>
      <c r="Q11" s="124"/>
      <c r="R11" s="111"/>
      <c r="S11" s="113"/>
    </row>
    <row r="12" spans="1:19" ht="15" customHeight="1" x14ac:dyDescent="0.3">
      <c r="A12" s="13"/>
      <c r="C12" s="248"/>
      <c r="D12" s="251"/>
      <c r="E12" s="87">
        <v>12</v>
      </c>
      <c r="F12" s="191" t="s">
        <v>322</v>
      </c>
      <c r="G12" s="192" t="s">
        <v>335</v>
      </c>
      <c r="H12" s="193" t="s">
        <v>2</v>
      </c>
      <c r="I12" s="194" t="s">
        <v>9</v>
      </c>
      <c r="J12" s="88" t="s">
        <v>11</v>
      </c>
      <c r="K12" s="103">
        <v>7</v>
      </c>
      <c r="L12" s="84" t="s">
        <v>2</v>
      </c>
      <c r="M12" s="104">
        <v>0</v>
      </c>
      <c r="N12" s="142" t="s">
        <v>423</v>
      </c>
      <c r="P12" s="153" t="s">
        <v>500</v>
      </c>
      <c r="Q12" s="147"/>
      <c r="R12" s="111"/>
      <c r="S12" s="114"/>
    </row>
    <row r="13" spans="1:19" ht="15" customHeight="1" thickBot="1" x14ac:dyDescent="0.35">
      <c r="A13" s="13"/>
      <c r="C13" s="249"/>
      <c r="D13" s="252"/>
      <c r="E13" s="97">
        <v>13</v>
      </c>
      <c r="F13" s="195" t="s">
        <v>322</v>
      </c>
      <c r="G13" s="196" t="s">
        <v>311</v>
      </c>
      <c r="H13" s="197" t="s">
        <v>2</v>
      </c>
      <c r="I13" s="199" t="s">
        <v>8</v>
      </c>
      <c r="J13" s="99" t="s">
        <v>342</v>
      </c>
      <c r="K13" s="101">
        <v>0</v>
      </c>
      <c r="L13" s="101" t="s">
        <v>2</v>
      </c>
      <c r="M13" s="107">
        <v>2</v>
      </c>
      <c r="N13" s="143" t="s">
        <v>424</v>
      </c>
      <c r="P13" s="153" t="s">
        <v>498</v>
      </c>
      <c r="Q13" s="124"/>
      <c r="R13" s="111"/>
      <c r="S13" s="114"/>
    </row>
    <row r="14" spans="1:19" ht="15" customHeight="1" x14ac:dyDescent="0.3">
      <c r="A14" s="13"/>
      <c r="C14" s="248">
        <v>45327</v>
      </c>
      <c r="D14" s="251" t="s">
        <v>338</v>
      </c>
      <c r="E14" s="91">
        <v>14</v>
      </c>
      <c r="F14" s="200" t="s">
        <v>322</v>
      </c>
      <c r="G14" s="201" t="s">
        <v>8</v>
      </c>
      <c r="H14" s="202" t="s">
        <v>2</v>
      </c>
      <c r="I14" s="203" t="s">
        <v>9</v>
      </c>
      <c r="J14" s="93" t="s">
        <v>10</v>
      </c>
      <c r="K14" s="94">
        <v>3</v>
      </c>
      <c r="L14" s="94" t="s">
        <v>2</v>
      </c>
      <c r="M14" s="95">
        <v>1</v>
      </c>
      <c r="N14" s="141" t="s">
        <v>471</v>
      </c>
      <c r="P14" s="153" t="s">
        <v>501</v>
      </c>
      <c r="Q14" s="124"/>
      <c r="R14" s="111"/>
      <c r="S14" s="114"/>
    </row>
    <row r="15" spans="1:19" ht="15" customHeight="1" thickBot="1" x14ac:dyDescent="0.35">
      <c r="A15" s="13"/>
      <c r="C15" s="248"/>
      <c r="D15" s="251"/>
      <c r="E15" s="87">
        <v>15</v>
      </c>
      <c r="F15" s="183" t="s">
        <v>40</v>
      </c>
      <c r="G15" s="184" t="s">
        <v>330</v>
      </c>
      <c r="H15" s="185" t="s">
        <v>2</v>
      </c>
      <c r="I15" s="186" t="s">
        <v>312</v>
      </c>
      <c r="J15" s="88" t="s">
        <v>11</v>
      </c>
      <c r="K15" s="103">
        <v>1</v>
      </c>
      <c r="L15" s="84" t="s">
        <v>2</v>
      </c>
      <c r="M15" s="104">
        <v>4</v>
      </c>
      <c r="N15" s="142" t="s">
        <v>472</v>
      </c>
      <c r="P15" s="154"/>
      <c r="Q15" s="155"/>
      <c r="R15" s="111"/>
      <c r="S15" s="114"/>
    </row>
    <row r="16" spans="1:19" ht="15" customHeight="1" thickBot="1" x14ac:dyDescent="0.35">
      <c r="A16" s="13"/>
      <c r="C16" s="248"/>
      <c r="D16" s="251"/>
      <c r="E16" s="97">
        <v>16</v>
      </c>
      <c r="F16" s="204" t="s">
        <v>40</v>
      </c>
      <c r="G16" s="205" t="s">
        <v>334</v>
      </c>
      <c r="H16" s="206" t="s">
        <v>2</v>
      </c>
      <c r="I16" s="207" t="s">
        <v>7</v>
      </c>
      <c r="J16" s="99" t="s">
        <v>342</v>
      </c>
      <c r="K16" s="101">
        <v>2</v>
      </c>
      <c r="L16" s="101" t="s">
        <v>2</v>
      </c>
      <c r="M16" s="107">
        <v>7</v>
      </c>
      <c r="N16" s="143" t="s">
        <v>473</v>
      </c>
      <c r="O16" s="114"/>
      <c r="P16" s="233"/>
      <c r="Q16" s="111"/>
      <c r="R16" s="111"/>
      <c r="S16" s="114"/>
    </row>
    <row r="17" spans="1:19" ht="15" customHeight="1" x14ac:dyDescent="0.3">
      <c r="A17" s="13"/>
      <c r="C17" s="247">
        <v>45329</v>
      </c>
      <c r="D17" s="250" t="s">
        <v>337</v>
      </c>
      <c r="E17" s="91">
        <v>17</v>
      </c>
      <c r="F17" s="178"/>
      <c r="G17" s="174" t="s">
        <v>7</v>
      </c>
      <c r="H17" s="219" t="s">
        <v>2</v>
      </c>
      <c r="I17" s="173" t="s">
        <v>9</v>
      </c>
      <c r="J17" s="108" t="s">
        <v>321</v>
      </c>
      <c r="K17" s="94">
        <v>8</v>
      </c>
      <c r="L17" s="94" t="s">
        <v>2</v>
      </c>
      <c r="M17" s="95">
        <v>1</v>
      </c>
      <c r="N17" s="211" t="s">
        <v>474</v>
      </c>
      <c r="O17" s="114"/>
      <c r="P17" s="233"/>
      <c r="Q17" s="111"/>
      <c r="S17" s="150"/>
    </row>
    <row r="18" spans="1:19" ht="15" customHeight="1" thickBot="1" x14ac:dyDescent="0.35">
      <c r="A18" s="13"/>
      <c r="C18" s="249"/>
      <c r="D18" s="252"/>
      <c r="E18" s="97">
        <v>18</v>
      </c>
      <c r="F18" s="98"/>
      <c r="G18" s="175" t="s">
        <v>334</v>
      </c>
      <c r="H18" s="220" t="s">
        <v>2</v>
      </c>
      <c r="I18" s="170" t="s">
        <v>311</v>
      </c>
      <c r="J18" s="109" t="s">
        <v>339</v>
      </c>
      <c r="K18" s="101">
        <v>4</v>
      </c>
      <c r="L18" s="101" t="s">
        <v>2</v>
      </c>
      <c r="M18" s="107">
        <v>3</v>
      </c>
      <c r="N18" s="225" t="s">
        <v>475</v>
      </c>
      <c r="O18" s="114"/>
      <c r="P18" s="233"/>
      <c r="Q18" s="111"/>
      <c r="S18" s="150"/>
    </row>
    <row r="19" spans="1:19" ht="15" customHeight="1" x14ac:dyDescent="0.3">
      <c r="A19" s="13"/>
      <c r="C19" s="247">
        <v>45330</v>
      </c>
      <c r="D19" s="250" t="s">
        <v>336</v>
      </c>
      <c r="E19" s="91">
        <v>19</v>
      </c>
      <c r="F19" s="92"/>
      <c r="G19" s="84" t="s">
        <v>312</v>
      </c>
      <c r="H19" s="221" t="s">
        <v>2</v>
      </c>
      <c r="I19" s="169" t="s">
        <v>335</v>
      </c>
      <c r="J19" s="110" t="s">
        <v>321</v>
      </c>
      <c r="K19" s="84">
        <v>1</v>
      </c>
      <c r="L19" s="84" t="s">
        <v>2</v>
      </c>
      <c r="M19" s="85">
        <v>5</v>
      </c>
      <c r="N19" s="135" t="s">
        <v>480</v>
      </c>
      <c r="O19" s="114"/>
      <c r="P19" s="233"/>
      <c r="Q19" s="111"/>
      <c r="S19" s="150"/>
    </row>
    <row r="20" spans="1:19" ht="15" customHeight="1" thickBot="1" x14ac:dyDescent="0.35">
      <c r="A20" s="13"/>
      <c r="C20" s="249"/>
      <c r="D20" s="252"/>
      <c r="E20" s="97">
        <v>20</v>
      </c>
      <c r="F20" s="98"/>
      <c r="G20" s="105" t="s">
        <v>330</v>
      </c>
      <c r="H20" s="222" t="s">
        <v>2</v>
      </c>
      <c r="I20" s="176" t="s">
        <v>8</v>
      </c>
      <c r="J20" s="177" t="s">
        <v>339</v>
      </c>
      <c r="K20" s="105">
        <v>7</v>
      </c>
      <c r="L20" s="90" t="s">
        <v>2</v>
      </c>
      <c r="M20" s="106">
        <v>5</v>
      </c>
      <c r="N20" s="139" t="s">
        <v>484</v>
      </c>
      <c r="O20" s="114"/>
      <c r="P20" s="233"/>
      <c r="Q20" s="111"/>
      <c r="S20" s="150"/>
    </row>
    <row r="21" spans="1:19" ht="15" customHeight="1" x14ac:dyDescent="0.2">
      <c r="A21" s="13"/>
      <c r="C21" s="247">
        <v>45334</v>
      </c>
      <c r="D21" s="250" t="s">
        <v>338</v>
      </c>
      <c r="E21" s="91">
        <v>21</v>
      </c>
      <c r="F21" s="92"/>
      <c r="G21" s="171" t="s">
        <v>7</v>
      </c>
      <c r="H21" s="223" t="s">
        <v>2</v>
      </c>
      <c r="I21" s="226" t="s">
        <v>335</v>
      </c>
      <c r="J21" s="108" t="s">
        <v>321</v>
      </c>
      <c r="K21" s="94">
        <v>4</v>
      </c>
      <c r="L21" s="94" t="s">
        <v>2</v>
      </c>
      <c r="M21" s="95">
        <v>1</v>
      </c>
      <c r="N21" s="141" t="s">
        <v>485</v>
      </c>
      <c r="O21" s="114"/>
      <c r="P21" s="233"/>
      <c r="Q21" s="111"/>
      <c r="S21" s="150"/>
    </row>
    <row r="22" spans="1:19" ht="15" customHeight="1" thickBot="1" x14ac:dyDescent="0.25">
      <c r="A22" s="13"/>
      <c r="C22" s="249"/>
      <c r="D22" s="252"/>
      <c r="E22" s="97">
        <v>22</v>
      </c>
      <c r="F22" s="98"/>
      <c r="G22" s="172" t="s">
        <v>334</v>
      </c>
      <c r="H22" s="224" t="s">
        <v>2</v>
      </c>
      <c r="I22" s="227" t="s">
        <v>330</v>
      </c>
      <c r="J22" s="109" t="s">
        <v>339</v>
      </c>
      <c r="K22" s="100">
        <v>3</v>
      </c>
      <c r="L22" s="101" t="s">
        <v>2</v>
      </c>
      <c r="M22" s="102">
        <v>1</v>
      </c>
      <c r="N22" s="143" t="s">
        <v>486</v>
      </c>
      <c r="O22" s="114"/>
      <c r="P22" s="233"/>
      <c r="Q22" s="111"/>
      <c r="S22" s="151"/>
    </row>
    <row r="23" spans="1:19" ht="15" customHeight="1" thickBot="1" x14ac:dyDescent="0.25">
      <c r="A23" s="13"/>
      <c r="C23" s="247">
        <v>45341</v>
      </c>
      <c r="D23" s="250" t="s">
        <v>338</v>
      </c>
      <c r="E23" s="91">
        <v>23</v>
      </c>
      <c r="F23" s="234" t="s">
        <v>329</v>
      </c>
      <c r="G23" s="235" t="s">
        <v>335</v>
      </c>
      <c r="H23" s="236" t="s">
        <v>2</v>
      </c>
      <c r="I23" s="235" t="s">
        <v>330</v>
      </c>
      <c r="J23" s="108" t="s">
        <v>321</v>
      </c>
      <c r="K23" s="84">
        <v>1</v>
      </c>
      <c r="L23" s="84" t="s">
        <v>2</v>
      </c>
      <c r="M23" s="85">
        <v>10</v>
      </c>
      <c r="N23" s="239" t="s">
        <v>495</v>
      </c>
      <c r="O23" s="114"/>
      <c r="P23" s="233"/>
      <c r="Q23" s="111"/>
      <c r="S23" s="151"/>
    </row>
    <row r="24" spans="1:19" ht="15" customHeight="1" thickBot="1" x14ac:dyDescent="0.25">
      <c r="A24" s="13"/>
      <c r="C24" s="248"/>
      <c r="D24" s="251"/>
      <c r="E24" s="97">
        <v>24</v>
      </c>
      <c r="F24" s="230" t="s">
        <v>324</v>
      </c>
      <c r="G24" s="231" t="s">
        <v>7</v>
      </c>
      <c r="H24" s="232" t="s">
        <v>2</v>
      </c>
      <c r="I24" s="231" t="s">
        <v>334</v>
      </c>
      <c r="J24" s="109" t="s">
        <v>341</v>
      </c>
      <c r="K24" s="105">
        <v>5</v>
      </c>
      <c r="L24" s="79" t="s">
        <v>2</v>
      </c>
      <c r="M24" s="106">
        <v>2</v>
      </c>
      <c r="N24" s="239" t="s">
        <v>496</v>
      </c>
      <c r="O24" s="114"/>
      <c r="P24" s="233"/>
      <c r="Q24" s="111"/>
      <c r="S24" s="151"/>
    </row>
    <row r="25" spans="1:19" ht="15" customHeight="1" thickBot="1" x14ac:dyDescent="0.35">
      <c r="A25" s="13"/>
      <c r="C25" s="249"/>
      <c r="D25" s="252"/>
      <c r="E25" s="256" t="s">
        <v>326</v>
      </c>
      <c r="F25" s="257"/>
      <c r="G25" s="257"/>
      <c r="H25" s="257"/>
      <c r="I25" s="257"/>
      <c r="J25" s="257"/>
      <c r="K25" s="257"/>
      <c r="L25" s="257"/>
      <c r="M25" s="257"/>
      <c r="N25" s="258"/>
      <c r="O25" s="114"/>
      <c r="P25" s="233"/>
      <c r="Q25" s="111"/>
      <c r="S25" s="151"/>
    </row>
    <row r="26" spans="1:19" ht="15" customHeight="1" x14ac:dyDescent="0.3">
      <c r="A26" s="13"/>
      <c r="C26" s="255" t="s">
        <v>313</v>
      </c>
      <c r="D26" s="255"/>
      <c r="E26" s="255"/>
      <c r="F26" s="255"/>
      <c r="G26" s="255"/>
      <c r="O26" s="114"/>
      <c r="P26" s="233"/>
      <c r="Q26" s="111"/>
      <c r="S26" s="151"/>
    </row>
    <row r="27" spans="1:19" ht="15" customHeight="1" x14ac:dyDescent="0.2">
      <c r="A27" s="13"/>
      <c r="C27" s="246"/>
      <c r="D27" s="246"/>
      <c r="E27" s="246"/>
      <c r="F27" s="246"/>
      <c r="G27" s="246"/>
      <c r="H27" s="166"/>
      <c r="I27" s="167"/>
      <c r="N27" s="79"/>
      <c r="S27" s="150"/>
    </row>
    <row r="28" spans="1:19" ht="15" customHeight="1" x14ac:dyDescent="0.2">
      <c r="A28" s="13"/>
      <c r="C28" s="161"/>
      <c r="H28" s="166"/>
      <c r="I28" s="167"/>
      <c r="S28" s="150"/>
    </row>
    <row r="29" spans="1:19" ht="8.4499999999999993" customHeight="1" x14ac:dyDescent="0.2">
      <c r="A29" s="13"/>
      <c r="H29" s="166"/>
      <c r="I29" s="167"/>
      <c r="S29" s="150"/>
    </row>
    <row r="30" spans="1:19" ht="15" customHeight="1" x14ac:dyDescent="0.2">
      <c r="A30" s="13"/>
      <c r="C30" s="161"/>
      <c r="G30" s="163"/>
      <c r="H30" s="166"/>
      <c r="I30" s="168"/>
      <c r="S30" s="150"/>
    </row>
    <row r="31" spans="1:19" ht="15" customHeight="1" x14ac:dyDescent="0.2">
      <c r="A31" s="13"/>
      <c r="C31" s="161"/>
      <c r="G31" s="163"/>
      <c r="H31" s="166"/>
      <c r="I31" s="167"/>
      <c r="S31" s="150"/>
    </row>
    <row r="32" spans="1:19" ht="15" customHeight="1" x14ac:dyDescent="0.2">
      <c r="A32" s="13"/>
      <c r="C32" s="161"/>
      <c r="G32" s="163"/>
      <c r="H32" s="166"/>
      <c r="I32" s="167"/>
      <c r="S32" s="150"/>
    </row>
    <row r="33" spans="1:19" ht="15" customHeight="1" x14ac:dyDescent="0.2">
      <c r="A33" s="13"/>
      <c r="C33" s="161"/>
      <c r="G33" s="163"/>
      <c r="H33" s="166"/>
      <c r="I33" s="168"/>
      <c r="S33" s="150"/>
    </row>
    <row r="34" spans="1:19" ht="15" customHeight="1" x14ac:dyDescent="0.2">
      <c r="A34" s="13"/>
      <c r="G34" s="163"/>
      <c r="H34" s="166"/>
      <c r="I34" s="168"/>
      <c r="S34" s="150"/>
    </row>
    <row r="35" spans="1:19" ht="15" customHeight="1" x14ac:dyDescent="0.3">
      <c r="A35" s="13"/>
      <c r="S35" s="150"/>
    </row>
    <row r="36" spans="1:19" ht="15" customHeight="1" x14ac:dyDescent="0.3">
      <c r="A36" s="13"/>
      <c r="S36" s="150"/>
    </row>
    <row r="37" spans="1:19" ht="15" customHeight="1" x14ac:dyDescent="0.3">
      <c r="A37" s="13"/>
      <c r="S37" s="150"/>
    </row>
    <row r="38" spans="1:19" ht="15" customHeight="1" x14ac:dyDescent="0.3">
      <c r="A38" s="13"/>
      <c r="S38" s="150"/>
    </row>
    <row r="39" spans="1:19" ht="15" customHeight="1" x14ac:dyDescent="0.3">
      <c r="A39" s="13"/>
      <c r="S39" s="150"/>
    </row>
    <row r="40" spans="1:19" ht="15" customHeight="1" x14ac:dyDescent="0.3">
      <c r="A40" s="13"/>
      <c r="S40" s="150"/>
    </row>
    <row r="41" spans="1:19" ht="15" customHeight="1" x14ac:dyDescent="0.3">
      <c r="A41" s="13"/>
      <c r="S41" s="150"/>
    </row>
    <row r="42" spans="1:19" hidden="1" x14ac:dyDescent="0.3">
      <c r="A42" s="13"/>
      <c r="S42" s="150"/>
    </row>
    <row r="43" spans="1:19" ht="21" customHeight="1" x14ac:dyDescent="0.3">
      <c r="A43" s="13"/>
      <c r="S43" s="150"/>
    </row>
    <row r="44" spans="1:19" ht="15" customHeight="1" x14ac:dyDescent="0.3">
      <c r="A44" s="13"/>
      <c r="S44" s="150"/>
    </row>
    <row r="45" spans="1:19" ht="18" customHeight="1" x14ac:dyDescent="0.3">
      <c r="A45" s="13"/>
      <c r="S45" s="150"/>
    </row>
    <row r="46" spans="1:19" hidden="1" x14ac:dyDescent="0.3">
      <c r="A46" s="13"/>
    </row>
    <row r="47" spans="1:19" hidden="1" x14ac:dyDescent="0.3">
      <c r="A47" s="13"/>
    </row>
  </sheetData>
  <mergeCells count="28">
    <mergeCell ref="B2:N2"/>
    <mergeCell ref="D8:D10"/>
    <mergeCell ref="C8:C10"/>
    <mergeCell ref="D11:D13"/>
    <mergeCell ref="G3:I3"/>
    <mergeCell ref="D5:D7"/>
    <mergeCell ref="C5:C7"/>
    <mergeCell ref="P6:Q6"/>
    <mergeCell ref="C17:C18"/>
    <mergeCell ref="D17:D18"/>
    <mergeCell ref="C19:C20"/>
    <mergeCell ref="D19:D20"/>
    <mergeCell ref="C27:G27"/>
    <mergeCell ref="C23:C25"/>
    <mergeCell ref="D23:D25"/>
    <mergeCell ref="P4:Q4"/>
    <mergeCell ref="D21:D22"/>
    <mergeCell ref="C26:G26"/>
    <mergeCell ref="C21:C22"/>
    <mergeCell ref="E25:N25"/>
    <mergeCell ref="C11:C13"/>
    <mergeCell ref="P8:Q8"/>
    <mergeCell ref="C4:D4"/>
    <mergeCell ref="K4:M4"/>
    <mergeCell ref="P9:Q9"/>
    <mergeCell ref="C14:C16"/>
    <mergeCell ref="D14:D16"/>
    <mergeCell ref="P5:Q5"/>
  </mergeCells>
  <phoneticPr fontId="1" type="noConversion"/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63" orientation="portrait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29" customWidth="1"/>
    <col min="3" max="3" width="3.625" style="32" bestFit="1" customWidth="1"/>
    <col min="4" max="4" width="3" style="29" bestFit="1" customWidth="1"/>
    <col min="5" max="5" width="18.25" style="29" bestFit="1" customWidth="1"/>
    <col min="6" max="6" width="5.25" style="29" bestFit="1" customWidth="1"/>
    <col min="7" max="7" width="2.875" style="29" bestFit="1" customWidth="1"/>
    <col min="8" max="9" width="2.375" style="29" bestFit="1" customWidth="1"/>
    <col min="10" max="10" width="3.75" style="29" bestFit="1" customWidth="1"/>
    <col min="11" max="11" width="3.625" style="29" customWidth="1"/>
    <col min="12" max="12" width="2.875" style="29" bestFit="1" customWidth="1"/>
    <col min="13" max="13" width="3" style="29" bestFit="1" customWidth="1"/>
    <col min="14" max="14" width="15.75" style="29" bestFit="1" customWidth="1"/>
    <col min="15" max="15" width="5.25" style="29" bestFit="1" customWidth="1"/>
    <col min="16" max="16" width="2.625" style="29" bestFit="1" customWidth="1"/>
    <col min="17" max="17" width="3.625" style="29" customWidth="1"/>
    <col min="18" max="18" width="3.625" style="29" bestFit="1" customWidth="1"/>
    <col min="19" max="19" width="3" style="29" bestFit="1" customWidth="1"/>
    <col min="20" max="20" width="18.25" style="29" bestFit="1" customWidth="1"/>
    <col min="21" max="21" width="5.25" style="29" bestFit="1" customWidth="1"/>
    <col min="22" max="22" width="2.625" style="29" bestFit="1" customWidth="1"/>
    <col min="23" max="16384" width="8" style="29" hidden="1"/>
  </cols>
  <sheetData>
    <row r="1" spans="1:22" x14ac:dyDescent="0.15">
      <c r="A1" s="27"/>
      <c r="B1" s="27"/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x14ac:dyDescent="0.15">
      <c r="A2" s="27"/>
      <c r="B2" s="30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39.950000000000003" customHeight="1" x14ac:dyDescent="0.25">
      <c r="A3" s="27"/>
      <c r="B3" s="30"/>
      <c r="C3" s="269" t="s">
        <v>189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</row>
    <row r="4" spans="1:22" x14ac:dyDescent="0.15">
      <c r="A4" s="27"/>
    </row>
    <row r="5" spans="1:22" ht="15" x14ac:dyDescent="0.2">
      <c r="A5" s="27"/>
      <c r="C5" s="271" t="s">
        <v>35</v>
      </c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</row>
    <row r="6" spans="1:22" ht="15" x14ac:dyDescent="0.2">
      <c r="A6" s="27"/>
      <c r="C6" s="271" t="s">
        <v>36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</row>
    <row r="7" spans="1:22" x14ac:dyDescent="0.15">
      <c r="A7" s="27"/>
      <c r="C7" s="29"/>
    </row>
    <row r="8" spans="1:22" ht="12.75" x14ac:dyDescent="0.2">
      <c r="A8" s="27"/>
      <c r="C8" s="272" t="s">
        <v>36</v>
      </c>
      <c r="D8" s="272"/>
      <c r="E8" s="272"/>
      <c r="F8" s="272"/>
      <c r="G8" s="272"/>
      <c r="H8" s="272"/>
      <c r="I8" s="272"/>
      <c r="J8" s="272"/>
      <c r="K8" s="33"/>
      <c r="L8" s="273" t="s">
        <v>298</v>
      </c>
      <c r="M8" s="273"/>
      <c r="N8" s="273"/>
      <c r="O8" s="273"/>
      <c r="P8" s="273"/>
      <c r="Q8" s="33"/>
      <c r="R8" s="273" t="s">
        <v>299</v>
      </c>
      <c r="S8" s="273"/>
      <c r="T8" s="273"/>
      <c r="U8" s="273"/>
      <c r="V8" s="273"/>
    </row>
    <row r="9" spans="1:22" ht="12.75" x14ac:dyDescent="0.2">
      <c r="A9" s="27"/>
      <c r="C9" s="23"/>
      <c r="D9" s="34" t="s">
        <v>37</v>
      </c>
      <c r="E9" s="34" t="s">
        <v>38</v>
      </c>
      <c r="F9" s="34" t="s">
        <v>13</v>
      </c>
      <c r="G9" s="35" t="s">
        <v>14</v>
      </c>
      <c r="H9" s="34" t="s">
        <v>39</v>
      </c>
      <c r="I9" s="34" t="s">
        <v>40</v>
      </c>
      <c r="J9" s="36" t="s">
        <v>20</v>
      </c>
      <c r="K9" s="34"/>
      <c r="L9" s="23"/>
      <c r="M9" s="34" t="s">
        <v>37</v>
      </c>
      <c r="N9" s="34" t="s">
        <v>38</v>
      </c>
      <c r="O9" s="34" t="s">
        <v>13</v>
      </c>
      <c r="P9" s="36" t="s">
        <v>39</v>
      </c>
      <c r="Q9" s="34"/>
      <c r="R9" s="23"/>
      <c r="S9" s="34" t="s">
        <v>37</v>
      </c>
      <c r="T9" s="34" t="s">
        <v>38</v>
      </c>
      <c r="U9" s="34" t="s">
        <v>13</v>
      </c>
      <c r="V9" s="36" t="s">
        <v>40</v>
      </c>
    </row>
    <row r="10" spans="1:22" ht="12.75" x14ac:dyDescent="0.2">
      <c r="A10" s="27"/>
      <c r="C10" s="24" t="s">
        <v>21</v>
      </c>
      <c r="D10" s="24">
        <v>15</v>
      </c>
      <c r="E10" s="33" t="s">
        <v>43</v>
      </c>
      <c r="F10" s="24" t="s">
        <v>44</v>
      </c>
      <c r="G10" s="25">
        <v>8</v>
      </c>
      <c r="H10" s="24">
        <v>16</v>
      </c>
      <c r="I10" s="24">
        <v>17</v>
      </c>
      <c r="J10" s="26">
        <v>33</v>
      </c>
      <c r="K10" s="33"/>
      <c r="L10" s="24" t="s">
        <v>21</v>
      </c>
      <c r="M10" s="24">
        <v>15</v>
      </c>
      <c r="N10" s="33" t="s">
        <v>43</v>
      </c>
      <c r="O10" s="24" t="s">
        <v>44</v>
      </c>
      <c r="P10" s="26">
        <v>16</v>
      </c>
      <c r="Q10" s="33"/>
      <c r="R10" s="24" t="s">
        <v>21</v>
      </c>
      <c r="S10" s="24">
        <v>18</v>
      </c>
      <c r="T10" s="33" t="s">
        <v>45</v>
      </c>
      <c r="U10" s="24" t="s">
        <v>44</v>
      </c>
      <c r="V10" s="26">
        <v>20</v>
      </c>
    </row>
    <row r="11" spans="1:22" ht="12.75" x14ac:dyDescent="0.2">
      <c r="A11" s="27"/>
      <c r="C11" s="24" t="s">
        <v>22</v>
      </c>
      <c r="D11" s="24">
        <v>18</v>
      </c>
      <c r="E11" s="33" t="s">
        <v>45</v>
      </c>
      <c r="F11" s="24" t="s">
        <v>44</v>
      </c>
      <c r="G11" s="25">
        <v>8</v>
      </c>
      <c r="H11" s="24">
        <v>7</v>
      </c>
      <c r="I11" s="24">
        <v>20</v>
      </c>
      <c r="J11" s="26">
        <v>27</v>
      </c>
      <c r="K11" s="33"/>
      <c r="L11" s="24" t="s">
        <v>22</v>
      </c>
      <c r="M11" s="24">
        <v>7</v>
      </c>
      <c r="N11" s="33" t="s">
        <v>180</v>
      </c>
      <c r="O11" s="24" t="s">
        <v>44</v>
      </c>
      <c r="P11" s="26">
        <v>14</v>
      </c>
      <c r="Q11" s="33"/>
      <c r="R11" s="24" t="s">
        <v>22</v>
      </c>
      <c r="S11" s="24">
        <v>15</v>
      </c>
      <c r="T11" s="33" t="s">
        <v>43</v>
      </c>
      <c r="U11" s="24" t="s">
        <v>44</v>
      </c>
      <c r="V11" s="26">
        <v>17</v>
      </c>
    </row>
    <row r="12" spans="1:22" ht="12.75" x14ac:dyDescent="0.2">
      <c r="A12" s="27"/>
      <c r="C12" s="24" t="s">
        <v>23</v>
      </c>
      <c r="D12" s="24">
        <v>7</v>
      </c>
      <c r="E12" s="33" t="s">
        <v>180</v>
      </c>
      <c r="F12" s="24" t="s">
        <v>44</v>
      </c>
      <c r="G12" s="25">
        <v>8</v>
      </c>
      <c r="H12" s="24">
        <v>14</v>
      </c>
      <c r="I12" s="24">
        <v>12</v>
      </c>
      <c r="J12" s="26">
        <v>26</v>
      </c>
      <c r="K12" s="33"/>
      <c r="L12" s="24" t="s">
        <v>23</v>
      </c>
      <c r="M12" s="24">
        <v>12</v>
      </c>
      <c r="N12" s="33" t="s">
        <v>41</v>
      </c>
      <c r="O12" s="24" t="s">
        <v>42</v>
      </c>
      <c r="P12" s="26">
        <v>13</v>
      </c>
      <c r="Q12" s="33"/>
      <c r="R12" s="24" t="s">
        <v>23</v>
      </c>
      <c r="S12" s="24">
        <v>12</v>
      </c>
      <c r="T12" s="33" t="s">
        <v>41</v>
      </c>
      <c r="U12" s="24" t="s">
        <v>42</v>
      </c>
      <c r="V12" s="26">
        <v>12</v>
      </c>
    </row>
    <row r="13" spans="1:22" ht="12.75" x14ac:dyDescent="0.2">
      <c r="A13" s="27"/>
      <c r="C13" s="24" t="s">
        <v>24</v>
      </c>
      <c r="D13" s="24">
        <v>12</v>
      </c>
      <c r="E13" s="33" t="s">
        <v>41</v>
      </c>
      <c r="F13" s="24" t="s">
        <v>42</v>
      </c>
      <c r="G13" s="25">
        <v>6</v>
      </c>
      <c r="H13" s="24">
        <v>13</v>
      </c>
      <c r="I13" s="24">
        <v>12</v>
      </c>
      <c r="J13" s="26">
        <v>25</v>
      </c>
      <c r="K13" s="33"/>
      <c r="L13" s="24" t="s">
        <v>24</v>
      </c>
      <c r="M13" s="24">
        <v>18</v>
      </c>
      <c r="N13" s="33" t="s">
        <v>51</v>
      </c>
      <c r="O13" s="24" t="s">
        <v>52</v>
      </c>
      <c r="P13" s="26">
        <v>10</v>
      </c>
      <c r="Q13" s="33"/>
      <c r="R13" s="24" t="s">
        <v>24</v>
      </c>
      <c r="S13" s="24">
        <v>7</v>
      </c>
      <c r="T13" s="33" t="s">
        <v>180</v>
      </c>
      <c r="U13" s="24" t="s">
        <v>44</v>
      </c>
      <c r="V13" s="26">
        <v>12</v>
      </c>
    </row>
    <row r="14" spans="1:22" ht="12.75" x14ac:dyDescent="0.2">
      <c r="A14" s="27"/>
      <c r="C14" s="24" t="s">
        <v>25</v>
      </c>
      <c r="D14" s="24">
        <v>4</v>
      </c>
      <c r="E14" s="33" t="s">
        <v>47</v>
      </c>
      <c r="F14" s="24" t="s">
        <v>42</v>
      </c>
      <c r="G14" s="25">
        <v>6</v>
      </c>
      <c r="H14" s="24">
        <v>6</v>
      </c>
      <c r="I14" s="24">
        <v>9</v>
      </c>
      <c r="J14" s="26">
        <v>15</v>
      </c>
      <c r="K14" s="33"/>
      <c r="L14" s="24" t="s">
        <v>25</v>
      </c>
      <c r="M14" s="24">
        <v>8</v>
      </c>
      <c r="N14" s="33" t="s">
        <v>63</v>
      </c>
      <c r="O14" s="24" t="s">
        <v>64</v>
      </c>
      <c r="P14" s="26">
        <v>7</v>
      </c>
      <c r="Q14" s="33"/>
      <c r="R14" s="24" t="s">
        <v>25</v>
      </c>
      <c r="S14" s="24">
        <v>4</v>
      </c>
      <c r="T14" s="33" t="s">
        <v>47</v>
      </c>
      <c r="U14" s="24" t="s">
        <v>42</v>
      </c>
      <c r="V14" s="26">
        <v>9</v>
      </c>
    </row>
    <row r="15" spans="1:22" ht="12.75" x14ac:dyDescent="0.2">
      <c r="A15" s="27"/>
      <c r="C15" s="24" t="s">
        <v>26</v>
      </c>
      <c r="D15" s="24">
        <v>5</v>
      </c>
      <c r="E15" s="33" t="s">
        <v>164</v>
      </c>
      <c r="F15" s="24" t="s">
        <v>64</v>
      </c>
      <c r="G15" s="25">
        <v>8</v>
      </c>
      <c r="H15" s="24">
        <v>6</v>
      </c>
      <c r="I15" s="24">
        <v>7</v>
      </c>
      <c r="J15" s="26">
        <v>13</v>
      </c>
      <c r="K15" s="33"/>
      <c r="L15" s="24" t="s">
        <v>26</v>
      </c>
      <c r="M15" s="24">
        <v>18</v>
      </c>
      <c r="N15" s="33" t="s">
        <v>45</v>
      </c>
      <c r="O15" s="24" t="s">
        <v>44</v>
      </c>
      <c r="P15" s="26">
        <v>7</v>
      </c>
      <c r="Q15" s="33"/>
      <c r="R15" s="24" t="s">
        <v>26</v>
      </c>
      <c r="S15" s="24">
        <v>7</v>
      </c>
      <c r="T15" s="33" t="s">
        <v>48</v>
      </c>
      <c r="U15" s="24" t="s">
        <v>49</v>
      </c>
      <c r="V15" s="26">
        <v>8</v>
      </c>
    </row>
    <row r="16" spans="1:22" ht="12.75" x14ac:dyDescent="0.2">
      <c r="A16" s="27"/>
      <c r="C16" s="24" t="s">
        <v>50</v>
      </c>
      <c r="D16" s="24">
        <v>10</v>
      </c>
      <c r="E16" s="33" t="s">
        <v>104</v>
      </c>
      <c r="F16" s="24" t="s">
        <v>64</v>
      </c>
      <c r="G16" s="25">
        <v>8</v>
      </c>
      <c r="H16" s="24">
        <v>6</v>
      </c>
      <c r="I16" s="24">
        <v>7</v>
      </c>
      <c r="J16" s="26">
        <v>13</v>
      </c>
      <c r="K16" s="33"/>
      <c r="L16" s="24" t="s">
        <v>50</v>
      </c>
      <c r="M16" s="24">
        <v>20</v>
      </c>
      <c r="N16" s="33" t="s">
        <v>66</v>
      </c>
      <c r="O16" s="24" t="s">
        <v>49</v>
      </c>
      <c r="P16" s="26">
        <v>6</v>
      </c>
      <c r="Q16" s="33"/>
      <c r="R16" s="24" t="s">
        <v>50</v>
      </c>
      <c r="S16" s="24">
        <v>5</v>
      </c>
      <c r="T16" s="33" t="s">
        <v>164</v>
      </c>
      <c r="U16" s="24" t="s">
        <v>64</v>
      </c>
      <c r="V16" s="26">
        <v>7</v>
      </c>
    </row>
    <row r="17" spans="1:22" ht="12.75" x14ac:dyDescent="0.2">
      <c r="A17" s="27"/>
      <c r="C17" s="24" t="s">
        <v>53</v>
      </c>
      <c r="D17" s="24">
        <v>15</v>
      </c>
      <c r="E17" s="33" t="s">
        <v>95</v>
      </c>
      <c r="F17" s="24" t="s">
        <v>42</v>
      </c>
      <c r="G17" s="25">
        <v>6</v>
      </c>
      <c r="H17" s="24">
        <v>6</v>
      </c>
      <c r="I17" s="24">
        <v>7</v>
      </c>
      <c r="J17" s="26">
        <v>13</v>
      </c>
      <c r="K17" s="33"/>
      <c r="L17" s="24" t="s">
        <v>53</v>
      </c>
      <c r="M17" s="24">
        <v>5</v>
      </c>
      <c r="N17" s="33" t="s">
        <v>164</v>
      </c>
      <c r="O17" s="24" t="s">
        <v>64</v>
      </c>
      <c r="P17" s="26">
        <v>6</v>
      </c>
      <c r="Q17" s="33"/>
      <c r="R17" s="24" t="s">
        <v>53</v>
      </c>
      <c r="S17" s="24">
        <v>10</v>
      </c>
      <c r="T17" s="33" t="s">
        <v>104</v>
      </c>
      <c r="U17" s="24" t="s">
        <v>64</v>
      </c>
      <c r="V17" s="26">
        <v>7</v>
      </c>
    </row>
    <row r="18" spans="1:22" ht="12.75" x14ac:dyDescent="0.2">
      <c r="A18" s="27"/>
      <c r="C18" s="24" t="s">
        <v>55</v>
      </c>
      <c r="D18" s="24">
        <v>8</v>
      </c>
      <c r="E18" s="33" t="s">
        <v>63</v>
      </c>
      <c r="F18" s="24" t="s">
        <v>64</v>
      </c>
      <c r="G18" s="25">
        <v>8</v>
      </c>
      <c r="H18" s="24">
        <v>7</v>
      </c>
      <c r="I18" s="24">
        <v>5</v>
      </c>
      <c r="J18" s="26">
        <v>12</v>
      </c>
      <c r="K18" s="33"/>
      <c r="L18" s="24" t="s">
        <v>55</v>
      </c>
      <c r="M18" s="24">
        <v>10</v>
      </c>
      <c r="N18" s="33" t="s">
        <v>104</v>
      </c>
      <c r="O18" s="24" t="s">
        <v>64</v>
      </c>
      <c r="P18" s="26">
        <v>6</v>
      </c>
      <c r="Q18" s="33"/>
      <c r="R18" s="24" t="s">
        <v>55</v>
      </c>
      <c r="S18" s="24">
        <v>5</v>
      </c>
      <c r="T18" s="33" t="s">
        <v>194</v>
      </c>
      <c r="U18" s="24" t="s">
        <v>42</v>
      </c>
      <c r="V18" s="26">
        <v>7</v>
      </c>
    </row>
    <row r="19" spans="1:22" ht="12.75" x14ac:dyDescent="0.2">
      <c r="A19" s="27"/>
      <c r="C19" s="24" t="s">
        <v>58</v>
      </c>
      <c r="D19" s="24">
        <v>7</v>
      </c>
      <c r="E19" s="33" t="s">
        <v>48</v>
      </c>
      <c r="F19" s="24" t="s">
        <v>49</v>
      </c>
      <c r="G19" s="25">
        <v>8</v>
      </c>
      <c r="H19" s="24">
        <v>4</v>
      </c>
      <c r="I19" s="24">
        <v>8</v>
      </c>
      <c r="J19" s="26">
        <v>12</v>
      </c>
      <c r="K19" s="33"/>
      <c r="L19" s="24" t="s">
        <v>58</v>
      </c>
      <c r="M19" s="24">
        <v>7</v>
      </c>
      <c r="N19" s="33" t="s">
        <v>77</v>
      </c>
      <c r="O19" s="24" t="s">
        <v>52</v>
      </c>
      <c r="P19" s="26">
        <v>6</v>
      </c>
      <c r="Q19" s="33"/>
      <c r="R19" s="24" t="s">
        <v>58</v>
      </c>
      <c r="S19" s="24">
        <v>15</v>
      </c>
      <c r="T19" s="33" t="s">
        <v>95</v>
      </c>
      <c r="U19" s="24" t="s">
        <v>42</v>
      </c>
      <c r="V19" s="26">
        <v>7</v>
      </c>
    </row>
    <row r="20" spans="1:22" ht="12.75" x14ac:dyDescent="0.2">
      <c r="A20" s="27"/>
      <c r="C20" s="24" t="s">
        <v>60</v>
      </c>
      <c r="D20" s="24">
        <v>18</v>
      </c>
      <c r="E20" s="33" t="s">
        <v>51</v>
      </c>
      <c r="F20" s="24" t="s">
        <v>52</v>
      </c>
      <c r="G20" s="25">
        <v>6</v>
      </c>
      <c r="H20" s="24">
        <v>10</v>
      </c>
      <c r="I20" s="24">
        <v>1</v>
      </c>
      <c r="J20" s="26">
        <v>11</v>
      </c>
      <c r="K20" s="33"/>
      <c r="L20" s="24" t="s">
        <v>60</v>
      </c>
      <c r="M20" s="24">
        <v>15</v>
      </c>
      <c r="N20" s="33" t="s">
        <v>95</v>
      </c>
      <c r="O20" s="24" t="s">
        <v>42</v>
      </c>
      <c r="P20" s="26">
        <v>6</v>
      </c>
      <c r="Q20" s="33"/>
      <c r="R20" s="24" t="s">
        <v>60</v>
      </c>
      <c r="S20" s="24">
        <v>10</v>
      </c>
      <c r="T20" s="33" t="s">
        <v>68</v>
      </c>
      <c r="U20" s="24" t="s">
        <v>69</v>
      </c>
      <c r="V20" s="26">
        <v>7</v>
      </c>
    </row>
    <row r="21" spans="1:22" ht="12.75" x14ac:dyDescent="0.2">
      <c r="A21" s="27"/>
      <c r="C21" s="24" t="s">
        <v>62</v>
      </c>
      <c r="D21" s="24">
        <v>20</v>
      </c>
      <c r="E21" s="33" t="s">
        <v>66</v>
      </c>
      <c r="F21" s="24" t="s">
        <v>49</v>
      </c>
      <c r="G21" s="25">
        <v>8</v>
      </c>
      <c r="H21" s="24">
        <v>6</v>
      </c>
      <c r="I21" s="24">
        <v>5</v>
      </c>
      <c r="J21" s="26">
        <v>11</v>
      </c>
      <c r="K21" s="33"/>
      <c r="L21" s="24" t="s">
        <v>62</v>
      </c>
      <c r="M21" s="24">
        <v>7</v>
      </c>
      <c r="N21" s="33" t="s">
        <v>46</v>
      </c>
      <c r="O21" s="24" t="s">
        <v>42</v>
      </c>
      <c r="P21" s="26">
        <v>6</v>
      </c>
      <c r="Q21" s="33"/>
      <c r="R21" s="24" t="s">
        <v>62</v>
      </c>
      <c r="S21" s="24">
        <v>5</v>
      </c>
      <c r="T21" s="33" t="s">
        <v>61</v>
      </c>
      <c r="U21" s="24" t="s">
        <v>49</v>
      </c>
      <c r="V21" s="26">
        <v>6</v>
      </c>
    </row>
    <row r="22" spans="1:22" ht="12.75" x14ac:dyDescent="0.2">
      <c r="A22" s="27"/>
      <c r="C22" s="24" t="s">
        <v>65</v>
      </c>
      <c r="D22" s="24">
        <v>8</v>
      </c>
      <c r="E22" s="33" t="s">
        <v>182</v>
      </c>
      <c r="F22" s="24" t="s">
        <v>44</v>
      </c>
      <c r="G22" s="25">
        <v>8</v>
      </c>
      <c r="H22" s="24">
        <v>6</v>
      </c>
      <c r="I22" s="24">
        <v>5</v>
      </c>
      <c r="J22" s="26">
        <v>11</v>
      </c>
      <c r="K22" s="33"/>
      <c r="L22" s="24" t="s">
        <v>65</v>
      </c>
      <c r="M22" s="24">
        <v>4</v>
      </c>
      <c r="N22" s="33" t="s">
        <v>47</v>
      </c>
      <c r="O22" s="24" t="s">
        <v>42</v>
      </c>
      <c r="P22" s="26">
        <v>6</v>
      </c>
      <c r="Q22" s="33"/>
      <c r="R22" s="24" t="s">
        <v>65</v>
      </c>
      <c r="S22" s="24">
        <v>14</v>
      </c>
      <c r="T22" s="33" t="s">
        <v>79</v>
      </c>
      <c r="U22" s="24" t="s">
        <v>64</v>
      </c>
      <c r="V22" s="26">
        <v>6</v>
      </c>
    </row>
    <row r="23" spans="1:22" ht="12.75" x14ac:dyDescent="0.2">
      <c r="A23" s="27"/>
      <c r="C23" s="24" t="s">
        <v>67</v>
      </c>
      <c r="D23" s="24">
        <v>14</v>
      </c>
      <c r="E23" s="33" t="s">
        <v>79</v>
      </c>
      <c r="F23" s="24" t="s">
        <v>64</v>
      </c>
      <c r="G23" s="25">
        <v>8</v>
      </c>
      <c r="H23" s="24">
        <v>5</v>
      </c>
      <c r="I23" s="24">
        <v>6</v>
      </c>
      <c r="J23" s="26">
        <v>11</v>
      </c>
      <c r="K23" s="33"/>
      <c r="L23" s="24" t="s">
        <v>67</v>
      </c>
      <c r="M23" s="24">
        <v>9</v>
      </c>
      <c r="N23" s="33" t="s">
        <v>121</v>
      </c>
      <c r="O23" s="24" t="s">
        <v>109</v>
      </c>
      <c r="P23" s="26">
        <v>6</v>
      </c>
      <c r="Q23" s="33"/>
      <c r="R23" s="24" t="s">
        <v>67</v>
      </c>
      <c r="S23" s="24">
        <v>14</v>
      </c>
      <c r="T23" s="33" t="s">
        <v>75</v>
      </c>
      <c r="U23" s="24" t="s">
        <v>52</v>
      </c>
      <c r="V23" s="26">
        <v>6</v>
      </c>
    </row>
    <row r="24" spans="1:22" ht="12.75" x14ac:dyDescent="0.2">
      <c r="A24" s="27"/>
      <c r="C24" s="24" t="s">
        <v>70</v>
      </c>
      <c r="D24" s="24">
        <v>10</v>
      </c>
      <c r="E24" s="33" t="s">
        <v>68</v>
      </c>
      <c r="F24" s="24" t="s">
        <v>69</v>
      </c>
      <c r="G24" s="25">
        <v>6</v>
      </c>
      <c r="H24" s="24">
        <v>4</v>
      </c>
      <c r="I24" s="24">
        <v>7</v>
      </c>
      <c r="J24" s="26">
        <v>11</v>
      </c>
      <c r="K24" s="33"/>
      <c r="L24" s="24" t="s">
        <v>70</v>
      </c>
      <c r="M24" s="24">
        <v>8</v>
      </c>
      <c r="N24" s="33" t="s">
        <v>182</v>
      </c>
      <c r="O24" s="24" t="s">
        <v>44</v>
      </c>
      <c r="P24" s="26">
        <v>6</v>
      </c>
      <c r="Q24" s="33"/>
      <c r="R24" s="24" t="s">
        <v>70</v>
      </c>
      <c r="S24" s="24">
        <v>13</v>
      </c>
      <c r="T24" s="33" t="s">
        <v>86</v>
      </c>
      <c r="U24" s="24" t="s">
        <v>44</v>
      </c>
      <c r="V24" s="26">
        <v>6</v>
      </c>
    </row>
    <row r="25" spans="1:22" ht="12.75" x14ac:dyDescent="0.2">
      <c r="A25" s="27"/>
      <c r="C25" s="24" t="s">
        <v>72</v>
      </c>
      <c r="D25" s="24">
        <v>7</v>
      </c>
      <c r="E25" s="33" t="s">
        <v>46</v>
      </c>
      <c r="F25" s="24" t="s">
        <v>42</v>
      </c>
      <c r="G25" s="25">
        <v>6</v>
      </c>
      <c r="H25" s="24">
        <v>6</v>
      </c>
      <c r="I25" s="24">
        <v>4</v>
      </c>
      <c r="J25" s="26">
        <v>10</v>
      </c>
      <c r="K25" s="33"/>
      <c r="L25" s="24" t="s">
        <v>72</v>
      </c>
      <c r="M25" s="24">
        <v>13</v>
      </c>
      <c r="N25" s="33" t="s">
        <v>111</v>
      </c>
      <c r="O25" s="24" t="s">
        <v>98</v>
      </c>
      <c r="P25" s="26">
        <v>6</v>
      </c>
      <c r="Q25" s="33"/>
      <c r="R25" s="24" t="s">
        <v>72</v>
      </c>
      <c r="S25" s="24">
        <v>9</v>
      </c>
      <c r="T25" s="33" t="s">
        <v>97</v>
      </c>
      <c r="U25" s="24" t="s">
        <v>98</v>
      </c>
      <c r="V25" s="26">
        <v>6</v>
      </c>
    </row>
    <row r="26" spans="1:22" ht="12.75" x14ac:dyDescent="0.2">
      <c r="A26" s="27"/>
      <c r="C26" s="24" t="s">
        <v>74</v>
      </c>
      <c r="D26" s="24">
        <v>13</v>
      </c>
      <c r="E26" s="33" t="s">
        <v>193</v>
      </c>
      <c r="F26" s="24" t="s">
        <v>64</v>
      </c>
      <c r="G26" s="25">
        <v>8</v>
      </c>
      <c r="H26" s="24">
        <v>5</v>
      </c>
      <c r="I26" s="24">
        <v>5</v>
      </c>
      <c r="J26" s="26">
        <v>10</v>
      </c>
      <c r="K26" s="33"/>
      <c r="L26" s="24" t="s">
        <v>74</v>
      </c>
      <c r="M26" s="24">
        <v>14</v>
      </c>
      <c r="N26" s="33" t="s">
        <v>79</v>
      </c>
      <c r="O26" s="24" t="s">
        <v>64</v>
      </c>
      <c r="P26" s="26">
        <v>5</v>
      </c>
      <c r="Q26" s="33"/>
      <c r="R26" s="24" t="s">
        <v>74</v>
      </c>
      <c r="S26" s="24">
        <v>20</v>
      </c>
      <c r="T26" s="33" t="s">
        <v>66</v>
      </c>
      <c r="U26" s="24" t="s">
        <v>49</v>
      </c>
      <c r="V26" s="26">
        <v>5</v>
      </c>
    </row>
    <row r="27" spans="1:22" ht="12.75" x14ac:dyDescent="0.2">
      <c r="A27" s="27"/>
      <c r="C27" s="24" t="s">
        <v>76</v>
      </c>
      <c r="D27" s="24">
        <v>5</v>
      </c>
      <c r="E27" s="33" t="s">
        <v>61</v>
      </c>
      <c r="F27" s="24" t="s">
        <v>49</v>
      </c>
      <c r="G27" s="25">
        <v>8</v>
      </c>
      <c r="H27" s="24">
        <v>4</v>
      </c>
      <c r="I27" s="24">
        <v>6</v>
      </c>
      <c r="J27" s="26">
        <v>10</v>
      </c>
      <c r="K27" s="33"/>
      <c r="L27" s="24" t="s">
        <v>76</v>
      </c>
      <c r="M27" s="24">
        <v>13</v>
      </c>
      <c r="N27" s="33" t="s">
        <v>193</v>
      </c>
      <c r="O27" s="24" t="s">
        <v>64</v>
      </c>
      <c r="P27" s="26">
        <v>5</v>
      </c>
      <c r="Q27" s="33"/>
      <c r="R27" s="24" t="s">
        <v>76</v>
      </c>
      <c r="S27" s="24">
        <v>11</v>
      </c>
      <c r="T27" s="33" t="s">
        <v>93</v>
      </c>
      <c r="U27" s="24" t="s">
        <v>64</v>
      </c>
      <c r="V27" s="26">
        <v>5</v>
      </c>
    </row>
    <row r="28" spans="1:22" ht="12.75" x14ac:dyDescent="0.2">
      <c r="A28" s="27"/>
      <c r="C28" s="24" t="s">
        <v>78</v>
      </c>
      <c r="D28" s="24">
        <v>9</v>
      </c>
      <c r="E28" s="33" t="s">
        <v>97</v>
      </c>
      <c r="F28" s="24" t="s">
        <v>98</v>
      </c>
      <c r="G28" s="25">
        <v>8</v>
      </c>
      <c r="H28" s="24">
        <v>4</v>
      </c>
      <c r="I28" s="24">
        <v>6</v>
      </c>
      <c r="J28" s="26">
        <v>10</v>
      </c>
      <c r="K28" s="33"/>
      <c r="L28" s="24" t="s">
        <v>78</v>
      </c>
      <c r="M28" s="24">
        <v>13</v>
      </c>
      <c r="N28" s="33" t="s">
        <v>81</v>
      </c>
      <c r="O28" s="24" t="s">
        <v>42</v>
      </c>
      <c r="P28" s="26">
        <v>5</v>
      </c>
      <c r="Q28" s="33"/>
      <c r="R28" s="24" t="s">
        <v>78</v>
      </c>
      <c r="S28" s="24">
        <v>8</v>
      </c>
      <c r="T28" s="33" t="s">
        <v>63</v>
      </c>
      <c r="U28" s="24" t="s">
        <v>64</v>
      </c>
      <c r="V28" s="26">
        <v>5</v>
      </c>
    </row>
    <row r="29" spans="1:22" ht="12.75" x14ac:dyDescent="0.2">
      <c r="A29" s="27"/>
      <c r="C29" s="24" t="s">
        <v>80</v>
      </c>
      <c r="D29" s="24">
        <v>13</v>
      </c>
      <c r="E29" s="33" t="s">
        <v>111</v>
      </c>
      <c r="F29" s="24" t="s">
        <v>98</v>
      </c>
      <c r="G29" s="25">
        <v>8</v>
      </c>
      <c r="H29" s="24">
        <v>6</v>
      </c>
      <c r="I29" s="24">
        <v>3</v>
      </c>
      <c r="J29" s="26">
        <v>9</v>
      </c>
      <c r="K29" s="33"/>
      <c r="L29" s="24" t="s">
        <v>80</v>
      </c>
      <c r="M29" s="24">
        <v>14</v>
      </c>
      <c r="N29" s="33" t="s">
        <v>54</v>
      </c>
      <c r="O29" s="24" t="s">
        <v>42</v>
      </c>
      <c r="P29" s="26">
        <v>5</v>
      </c>
      <c r="Q29" s="33"/>
      <c r="R29" s="24" t="s">
        <v>80</v>
      </c>
      <c r="S29" s="24">
        <v>13</v>
      </c>
      <c r="T29" s="33" t="s">
        <v>193</v>
      </c>
      <c r="U29" s="24" t="s">
        <v>64</v>
      </c>
      <c r="V29" s="26">
        <v>5</v>
      </c>
    </row>
    <row r="30" spans="1:22" ht="12.75" x14ac:dyDescent="0.2">
      <c r="A30" s="27"/>
      <c r="C30" s="24" t="s">
        <v>82</v>
      </c>
      <c r="D30" s="24">
        <v>15</v>
      </c>
      <c r="E30" s="33" t="s">
        <v>145</v>
      </c>
      <c r="F30" s="24" t="s">
        <v>98</v>
      </c>
      <c r="G30" s="25">
        <v>8</v>
      </c>
      <c r="H30" s="24">
        <v>5</v>
      </c>
      <c r="I30" s="24">
        <v>4</v>
      </c>
      <c r="J30" s="26">
        <v>9</v>
      </c>
      <c r="K30" s="33"/>
      <c r="L30" s="24" t="s">
        <v>82</v>
      </c>
      <c r="M30" s="24">
        <v>15</v>
      </c>
      <c r="N30" s="33" t="s">
        <v>145</v>
      </c>
      <c r="O30" s="24" t="s">
        <v>98</v>
      </c>
      <c r="P30" s="26">
        <v>5</v>
      </c>
      <c r="Q30" s="33"/>
      <c r="R30" s="24" t="s">
        <v>82</v>
      </c>
      <c r="S30" s="24">
        <v>8</v>
      </c>
      <c r="T30" s="33" t="s">
        <v>182</v>
      </c>
      <c r="U30" s="24" t="s">
        <v>44</v>
      </c>
      <c r="V30" s="26">
        <v>5</v>
      </c>
    </row>
    <row r="31" spans="1:22" ht="12.75" x14ac:dyDescent="0.2">
      <c r="A31" s="27"/>
      <c r="C31" s="24" t="s">
        <v>85</v>
      </c>
      <c r="D31" s="24">
        <v>11</v>
      </c>
      <c r="E31" s="33" t="s">
        <v>93</v>
      </c>
      <c r="F31" s="24" t="s">
        <v>64</v>
      </c>
      <c r="G31" s="25">
        <v>8</v>
      </c>
      <c r="H31" s="24">
        <v>4</v>
      </c>
      <c r="I31" s="24">
        <v>5</v>
      </c>
      <c r="J31" s="26">
        <v>9</v>
      </c>
      <c r="K31" s="33"/>
      <c r="L31" s="24" t="s">
        <v>85</v>
      </c>
      <c r="M31" s="24">
        <v>19</v>
      </c>
      <c r="N31" s="33" t="s">
        <v>119</v>
      </c>
      <c r="O31" s="24" t="s">
        <v>98</v>
      </c>
      <c r="P31" s="26">
        <v>5</v>
      </c>
      <c r="Q31" s="33"/>
      <c r="R31" s="24" t="s">
        <v>85</v>
      </c>
      <c r="S31" s="24">
        <v>8</v>
      </c>
      <c r="T31" s="33" t="s">
        <v>212</v>
      </c>
      <c r="U31" s="24" t="s">
        <v>49</v>
      </c>
      <c r="V31" s="26">
        <v>4</v>
      </c>
    </row>
    <row r="32" spans="1:22" ht="12.75" x14ac:dyDescent="0.2">
      <c r="A32" s="27"/>
      <c r="C32" s="24" t="s">
        <v>87</v>
      </c>
      <c r="D32" s="24">
        <v>13</v>
      </c>
      <c r="E32" s="33" t="s">
        <v>86</v>
      </c>
      <c r="F32" s="24" t="s">
        <v>44</v>
      </c>
      <c r="G32" s="25">
        <v>8</v>
      </c>
      <c r="H32" s="24">
        <v>3</v>
      </c>
      <c r="I32" s="24">
        <v>6</v>
      </c>
      <c r="J32" s="26">
        <v>9</v>
      </c>
      <c r="K32" s="33"/>
      <c r="L32" s="24" t="s">
        <v>87</v>
      </c>
      <c r="M32" s="24">
        <v>2</v>
      </c>
      <c r="N32" s="33" t="s">
        <v>209</v>
      </c>
      <c r="O32" s="24" t="s">
        <v>49</v>
      </c>
      <c r="P32" s="26">
        <v>4</v>
      </c>
      <c r="Q32" s="33"/>
      <c r="R32" s="24" t="s">
        <v>87</v>
      </c>
      <c r="S32" s="24">
        <v>18</v>
      </c>
      <c r="T32" s="33" t="s">
        <v>71</v>
      </c>
      <c r="U32" s="24" t="s">
        <v>57</v>
      </c>
      <c r="V32" s="26">
        <v>4</v>
      </c>
    </row>
    <row r="33" spans="1:22" ht="12.75" x14ac:dyDescent="0.2">
      <c r="A33" s="27"/>
      <c r="C33" s="24" t="s">
        <v>89</v>
      </c>
      <c r="D33" s="24">
        <v>9</v>
      </c>
      <c r="E33" s="33" t="s">
        <v>121</v>
      </c>
      <c r="F33" s="24" t="s">
        <v>109</v>
      </c>
      <c r="G33" s="25">
        <v>6</v>
      </c>
      <c r="H33" s="24">
        <v>6</v>
      </c>
      <c r="I33" s="24">
        <v>2</v>
      </c>
      <c r="J33" s="26">
        <v>8</v>
      </c>
      <c r="K33" s="33"/>
      <c r="L33" s="24" t="s">
        <v>89</v>
      </c>
      <c r="M33" s="24">
        <v>7</v>
      </c>
      <c r="N33" s="33" t="s">
        <v>48</v>
      </c>
      <c r="O33" s="24" t="s">
        <v>49</v>
      </c>
      <c r="P33" s="26">
        <v>4</v>
      </c>
      <c r="Q33" s="33"/>
      <c r="R33" s="24" t="s">
        <v>89</v>
      </c>
      <c r="S33" s="24">
        <v>5</v>
      </c>
      <c r="T33" s="33" t="s">
        <v>127</v>
      </c>
      <c r="U33" s="24" t="s">
        <v>57</v>
      </c>
      <c r="V33" s="26">
        <v>4</v>
      </c>
    </row>
    <row r="34" spans="1:22" ht="12.75" x14ac:dyDescent="0.2">
      <c r="A34" s="27"/>
      <c r="C34" s="24" t="s">
        <v>92</v>
      </c>
      <c r="D34" s="24">
        <v>14</v>
      </c>
      <c r="E34" s="33" t="s">
        <v>54</v>
      </c>
      <c r="F34" s="24" t="s">
        <v>42</v>
      </c>
      <c r="G34" s="25">
        <v>5</v>
      </c>
      <c r="H34" s="24">
        <v>5</v>
      </c>
      <c r="I34" s="24">
        <v>3</v>
      </c>
      <c r="J34" s="26">
        <v>8</v>
      </c>
      <c r="K34" s="33"/>
      <c r="L34" s="24" t="s">
        <v>92</v>
      </c>
      <c r="M34" s="24">
        <v>5</v>
      </c>
      <c r="N34" s="33" t="s">
        <v>61</v>
      </c>
      <c r="O34" s="24" t="s">
        <v>49</v>
      </c>
      <c r="P34" s="26">
        <v>4</v>
      </c>
      <c r="Q34" s="33"/>
      <c r="R34" s="24" t="s">
        <v>92</v>
      </c>
      <c r="S34" s="24">
        <v>16</v>
      </c>
      <c r="T34" s="33" t="s">
        <v>59</v>
      </c>
      <c r="U34" s="24" t="s">
        <v>57</v>
      </c>
      <c r="V34" s="26">
        <v>4</v>
      </c>
    </row>
    <row r="35" spans="1:22" ht="12.75" x14ac:dyDescent="0.2">
      <c r="A35" s="27"/>
      <c r="C35" s="24" t="s">
        <v>94</v>
      </c>
      <c r="D35" s="24">
        <v>13</v>
      </c>
      <c r="E35" s="33" t="s">
        <v>81</v>
      </c>
      <c r="F35" s="24" t="s">
        <v>42</v>
      </c>
      <c r="G35" s="25">
        <v>6</v>
      </c>
      <c r="H35" s="24">
        <v>5</v>
      </c>
      <c r="I35" s="24">
        <v>3</v>
      </c>
      <c r="J35" s="26">
        <v>8</v>
      </c>
      <c r="K35" s="33"/>
      <c r="L35" s="24" t="s">
        <v>94</v>
      </c>
      <c r="M35" s="24">
        <v>11</v>
      </c>
      <c r="N35" s="33" t="s">
        <v>93</v>
      </c>
      <c r="O35" s="24" t="s">
        <v>64</v>
      </c>
      <c r="P35" s="26">
        <v>4</v>
      </c>
      <c r="Q35" s="33"/>
      <c r="R35" s="24" t="s">
        <v>94</v>
      </c>
      <c r="S35" s="24">
        <v>15</v>
      </c>
      <c r="T35" s="33" t="s">
        <v>73</v>
      </c>
      <c r="U35" s="24" t="s">
        <v>57</v>
      </c>
      <c r="V35" s="26">
        <v>4</v>
      </c>
    </row>
    <row r="36" spans="1:22" ht="12.75" x14ac:dyDescent="0.2">
      <c r="A36" s="27"/>
      <c r="C36" s="24" t="s">
        <v>96</v>
      </c>
      <c r="D36" s="24">
        <v>19</v>
      </c>
      <c r="E36" s="33" t="s">
        <v>119</v>
      </c>
      <c r="F36" s="24" t="s">
        <v>98</v>
      </c>
      <c r="G36" s="25">
        <v>8</v>
      </c>
      <c r="H36" s="24">
        <v>5</v>
      </c>
      <c r="I36" s="24">
        <v>3</v>
      </c>
      <c r="J36" s="26">
        <v>8</v>
      </c>
      <c r="K36" s="33"/>
      <c r="L36" s="24" t="s">
        <v>96</v>
      </c>
      <c r="M36" s="24">
        <v>20</v>
      </c>
      <c r="N36" s="33" t="s">
        <v>56</v>
      </c>
      <c r="O36" s="24" t="s">
        <v>57</v>
      </c>
      <c r="P36" s="26">
        <v>4</v>
      </c>
      <c r="Q36" s="33"/>
      <c r="R36" s="24" t="s">
        <v>96</v>
      </c>
      <c r="S36" s="24">
        <v>7</v>
      </c>
      <c r="T36" s="33" t="s">
        <v>46</v>
      </c>
      <c r="U36" s="24" t="s">
        <v>42</v>
      </c>
      <c r="V36" s="26">
        <v>4</v>
      </c>
    </row>
    <row r="37" spans="1:22" ht="12.75" x14ac:dyDescent="0.2">
      <c r="A37" s="27"/>
      <c r="C37" s="24" t="s">
        <v>99</v>
      </c>
      <c r="D37" s="24">
        <v>16</v>
      </c>
      <c r="E37" s="33" t="s">
        <v>59</v>
      </c>
      <c r="F37" s="24" t="s">
        <v>57</v>
      </c>
      <c r="G37" s="25">
        <v>5</v>
      </c>
      <c r="H37" s="24">
        <v>4</v>
      </c>
      <c r="I37" s="24">
        <v>4</v>
      </c>
      <c r="J37" s="26">
        <v>8</v>
      </c>
      <c r="K37" s="33"/>
      <c r="L37" s="24" t="s">
        <v>99</v>
      </c>
      <c r="M37" s="24">
        <v>10</v>
      </c>
      <c r="N37" s="33" t="s">
        <v>115</v>
      </c>
      <c r="O37" s="24" t="s">
        <v>57</v>
      </c>
      <c r="P37" s="26">
        <v>4</v>
      </c>
      <c r="Q37" s="33"/>
      <c r="R37" s="24" t="s">
        <v>99</v>
      </c>
      <c r="S37" s="24">
        <v>20</v>
      </c>
      <c r="T37" s="33" t="s">
        <v>100</v>
      </c>
      <c r="U37" s="24" t="s">
        <v>69</v>
      </c>
      <c r="V37" s="26">
        <v>4</v>
      </c>
    </row>
    <row r="38" spans="1:22" ht="12.75" x14ac:dyDescent="0.2">
      <c r="A38" s="27"/>
      <c r="C38" s="24" t="s">
        <v>101</v>
      </c>
      <c r="D38" s="24">
        <v>4</v>
      </c>
      <c r="E38" s="33" t="s">
        <v>155</v>
      </c>
      <c r="F38" s="24" t="s">
        <v>44</v>
      </c>
      <c r="G38" s="25">
        <v>7</v>
      </c>
      <c r="H38" s="24">
        <v>4</v>
      </c>
      <c r="I38" s="24">
        <v>4</v>
      </c>
      <c r="J38" s="26">
        <v>8</v>
      </c>
      <c r="K38" s="33"/>
      <c r="L38" s="24" t="s">
        <v>101</v>
      </c>
      <c r="M38" s="24">
        <v>16</v>
      </c>
      <c r="N38" s="33" t="s">
        <v>59</v>
      </c>
      <c r="O38" s="24" t="s">
        <v>57</v>
      </c>
      <c r="P38" s="26">
        <v>4</v>
      </c>
      <c r="Q38" s="33"/>
      <c r="R38" s="24" t="s">
        <v>101</v>
      </c>
      <c r="S38" s="24">
        <v>10</v>
      </c>
      <c r="T38" s="33" t="s">
        <v>206</v>
      </c>
      <c r="U38" s="24" t="s">
        <v>44</v>
      </c>
      <c r="V38" s="26">
        <v>4</v>
      </c>
    </row>
    <row r="39" spans="1:22" ht="12.75" x14ac:dyDescent="0.2">
      <c r="A39" s="27"/>
      <c r="C39" s="24" t="s">
        <v>103</v>
      </c>
      <c r="D39" s="24">
        <v>5</v>
      </c>
      <c r="E39" s="33" t="s">
        <v>194</v>
      </c>
      <c r="F39" s="24" t="s">
        <v>42</v>
      </c>
      <c r="G39" s="25">
        <v>6</v>
      </c>
      <c r="H39" s="24">
        <v>1</v>
      </c>
      <c r="I39" s="24">
        <v>7</v>
      </c>
      <c r="J39" s="26">
        <v>8</v>
      </c>
      <c r="K39" s="33"/>
      <c r="L39" s="24" t="s">
        <v>103</v>
      </c>
      <c r="M39" s="24">
        <v>11</v>
      </c>
      <c r="N39" s="33" t="s">
        <v>234</v>
      </c>
      <c r="O39" s="24" t="s">
        <v>109</v>
      </c>
      <c r="P39" s="26">
        <v>4</v>
      </c>
      <c r="Q39" s="33"/>
      <c r="R39" s="24" t="s">
        <v>103</v>
      </c>
      <c r="S39" s="24">
        <v>4</v>
      </c>
      <c r="T39" s="33" t="s">
        <v>155</v>
      </c>
      <c r="U39" s="24" t="s">
        <v>44</v>
      </c>
      <c r="V39" s="26">
        <v>4</v>
      </c>
    </row>
    <row r="40" spans="1:22" ht="12.75" x14ac:dyDescent="0.2">
      <c r="A40" s="27"/>
      <c r="C40" s="24" t="s">
        <v>105</v>
      </c>
      <c r="D40" s="24">
        <v>7</v>
      </c>
      <c r="E40" s="33" t="s">
        <v>77</v>
      </c>
      <c r="F40" s="24" t="s">
        <v>52</v>
      </c>
      <c r="G40" s="25">
        <v>6</v>
      </c>
      <c r="H40" s="24">
        <v>6</v>
      </c>
      <c r="I40" s="24">
        <v>1</v>
      </c>
      <c r="J40" s="26">
        <v>7</v>
      </c>
      <c r="K40" s="33"/>
      <c r="L40" s="24" t="s">
        <v>105</v>
      </c>
      <c r="M40" s="24">
        <v>11</v>
      </c>
      <c r="N40" s="33" t="s">
        <v>160</v>
      </c>
      <c r="O40" s="24" t="s">
        <v>69</v>
      </c>
      <c r="P40" s="26">
        <v>4</v>
      </c>
      <c r="Q40" s="33"/>
      <c r="R40" s="24" t="s">
        <v>105</v>
      </c>
      <c r="S40" s="24">
        <v>15</v>
      </c>
      <c r="T40" s="33" t="s">
        <v>145</v>
      </c>
      <c r="U40" s="24" t="s">
        <v>98</v>
      </c>
      <c r="V40" s="26">
        <v>4</v>
      </c>
    </row>
    <row r="41" spans="1:22" ht="12.75" x14ac:dyDescent="0.2">
      <c r="A41" s="27"/>
      <c r="C41" s="24" t="s">
        <v>107</v>
      </c>
      <c r="D41" s="24">
        <v>20</v>
      </c>
      <c r="E41" s="33" t="s">
        <v>56</v>
      </c>
      <c r="F41" s="24" t="s">
        <v>57</v>
      </c>
      <c r="G41" s="25">
        <v>5</v>
      </c>
      <c r="H41" s="24">
        <v>4</v>
      </c>
      <c r="I41" s="24">
        <v>3</v>
      </c>
      <c r="J41" s="26">
        <v>7</v>
      </c>
      <c r="K41" s="33"/>
      <c r="L41" s="24" t="s">
        <v>107</v>
      </c>
      <c r="M41" s="24">
        <v>10</v>
      </c>
      <c r="N41" s="33" t="s">
        <v>68</v>
      </c>
      <c r="O41" s="24" t="s">
        <v>69</v>
      </c>
      <c r="P41" s="26">
        <v>4</v>
      </c>
      <c r="Q41" s="33"/>
      <c r="R41" s="24" t="s">
        <v>107</v>
      </c>
      <c r="S41" s="24"/>
      <c r="T41" s="33" t="s">
        <v>235</v>
      </c>
      <c r="U41" s="24"/>
      <c r="V41" s="26">
        <v>4</v>
      </c>
    </row>
    <row r="42" spans="1:22" ht="12.75" x14ac:dyDescent="0.2">
      <c r="A42" s="27"/>
      <c r="C42" s="24" t="s">
        <v>110</v>
      </c>
      <c r="D42" s="24">
        <v>20</v>
      </c>
      <c r="E42" s="33" t="s">
        <v>100</v>
      </c>
      <c r="F42" s="24" t="s">
        <v>69</v>
      </c>
      <c r="G42" s="25">
        <v>6</v>
      </c>
      <c r="H42" s="24">
        <v>3</v>
      </c>
      <c r="I42" s="24">
        <v>4</v>
      </c>
      <c r="J42" s="26">
        <v>7</v>
      </c>
      <c r="K42" s="33"/>
      <c r="L42" s="24" t="s">
        <v>110</v>
      </c>
      <c r="M42" s="24">
        <v>20</v>
      </c>
      <c r="N42" s="33" t="s">
        <v>149</v>
      </c>
      <c r="O42" s="24" t="s">
        <v>91</v>
      </c>
      <c r="P42" s="26">
        <v>4</v>
      </c>
      <c r="Q42" s="33"/>
      <c r="R42" s="24" t="s">
        <v>110</v>
      </c>
      <c r="S42" s="24">
        <v>16</v>
      </c>
      <c r="T42" s="33" t="s">
        <v>240</v>
      </c>
      <c r="U42" s="24" t="s">
        <v>64</v>
      </c>
      <c r="V42" s="26">
        <v>3</v>
      </c>
    </row>
    <row r="43" spans="1:22" ht="12.75" x14ac:dyDescent="0.2">
      <c r="A43" s="27"/>
      <c r="C43" s="24" t="s">
        <v>112</v>
      </c>
      <c r="D43" s="24">
        <v>5</v>
      </c>
      <c r="E43" s="33" t="s">
        <v>127</v>
      </c>
      <c r="F43" s="24" t="s">
        <v>57</v>
      </c>
      <c r="G43" s="25">
        <v>5</v>
      </c>
      <c r="H43" s="24">
        <v>3</v>
      </c>
      <c r="I43" s="24">
        <v>4</v>
      </c>
      <c r="J43" s="26">
        <v>7</v>
      </c>
      <c r="K43" s="33"/>
      <c r="L43" s="24" t="s">
        <v>112</v>
      </c>
      <c r="M43" s="24">
        <v>4</v>
      </c>
      <c r="N43" s="33" t="s">
        <v>155</v>
      </c>
      <c r="O43" s="24" t="s">
        <v>44</v>
      </c>
      <c r="P43" s="26">
        <v>4</v>
      </c>
      <c r="Q43" s="33"/>
      <c r="R43" s="24" t="s">
        <v>112</v>
      </c>
      <c r="S43" s="24">
        <v>20</v>
      </c>
      <c r="T43" s="33" t="s">
        <v>56</v>
      </c>
      <c r="U43" s="24" t="s">
        <v>57</v>
      </c>
      <c r="V43" s="26">
        <v>3</v>
      </c>
    </row>
    <row r="44" spans="1:22" ht="12.75" x14ac:dyDescent="0.2">
      <c r="A44" s="27"/>
      <c r="C44" s="24" t="s">
        <v>114</v>
      </c>
      <c r="D44" s="24">
        <v>11</v>
      </c>
      <c r="E44" s="33" t="s">
        <v>160</v>
      </c>
      <c r="F44" s="24" t="s">
        <v>69</v>
      </c>
      <c r="G44" s="25">
        <v>6</v>
      </c>
      <c r="H44" s="24">
        <v>4</v>
      </c>
      <c r="I44" s="24">
        <v>2</v>
      </c>
      <c r="J44" s="26">
        <v>6</v>
      </c>
      <c r="K44" s="33"/>
      <c r="L44" s="24" t="s">
        <v>114</v>
      </c>
      <c r="M44" s="24">
        <v>9</v>
      </c>
      <c r="N44" s="33" t="s">
        <v>97</v>
      </c>
      <c r="O44" s="24" t="s">
        <v>98</v>
      </c>
      <c r="P44" s="26">
        <v>4</v>
      </c>
      <c r="Q44" s="33"/>
      <c r="R44" s="24" t="s">
        <v>114</v>
      </c>
      <c r="S44" s="24">
        <v>12</v>
      </c>
      <c r="T44" s="33" t="s">
        <v>88</v>
      </c>
      <c r="U44" s="24" t="s">
        <v>52</v>
      </c>
      <c r="V44" s="26">
        <v>3</v>
      </c>
    </row>
    <row r="45" spans="1:22" ht="12.75" x14ac:dyDescent="0.2">
      <c r="A45" s="27"/>
      <c r="C45" s="24" t="s">
        <v>116</v>
      </c>
      <c r="D45" s="24">
        <v>10</v>
      </c>
      <c r="E45" s="33" t="s">
        <v>115</v>
      </c>
      <c r="F45" s="24" t="s">
        <v>57</v>
      </c>
      <c r="G45" s="25">
        <v>5</v>
      </c>
      <c r="H45" s="24">
        <v>4</v>
      </c>
      <c r="I45" s="24">
        <v>2</v>
      </c>
      <c r="J45" s="26">
        <v>6</v>
      </c>
      <c r="K45" s="33"/>
      <c r="L45" s="24" t="s">
        <v>116</v>
      </c>
      <c r="M45" s="24">
        <v>5</v>
      </c>
      <c r="N45" s="33" t="s">
        <v>127</v>
      </c>
      <c r="O45" s="24" t="s">
        <v>57</v>
      </c>
      <c r="P45" s="26">
        <v>3</v>
      </c>
      <c r="Q45" s="33"/>
      <c r="R45" s="24" t="s">
        <v>116</v>
      </c>
      <c r="S45" s="24">
        <v>15</v>
      </c>
      <c r="T45" s="33" t="s">
        <v>123</v>
      </c>
      <c r="U45" s="24" t="s">
        <v>52</v>
      </c>
      <c r="V45" s="26">
        <v>3</v>
      </c>
    </row>
    <row r="46" spans="1:22" ht="12.75" x14ac:dyDescent="0.2">
      <c r="A46" s="27"/>
      <c r="C46" s="24" t="s">
        <v>118</v>
      </c>
      <c r="D46" s="24">
        <v>13</v>
      </c>
      <c r="E46" s="33" t="s">
        <v>83</v>
      </c>
      <c r="F46" s="24" t="s">
        <v>84</v>
      </c>
      <c r="G46" s="25">
        <v>4</v>
      </c>
      <c r="H46" s="24">
        <v>3</v>
      </c>
      <c r="I46" s="24">
        <v>3</v>
      </c>
      <c r="J46" s="26">
        <v>6</v>
      </c>
      <c r="K46" s="33"/>
      <c r="L46" s="24" t="s">
        <v>118</v>
      </c>
      <c r="M46" s="24">
        <v>12</v>
      </c>
      <c r="N46" s="33" t="s">
        <v>207</v>
      </c>
      <c r="O46" s="24" t="s">
        <v>69</v>
      </c>
      <c r="P46" s="26">
        <v>3</v>
      </c>
      <c r="Q46" s="33"/>
      <c r="R46" s="24" t="s">
        <v>118</v>
      </c>
      <c r="S46" s="24">
        <v>13</v>
      </c>
      <c r="T46" s="33" t="s">
        <v>81</v>
      </c>
      <c r="U46" s="24" t="s">
        <v>42</v>
      </c>
      <c r="V46" s="26">
        <v>3</v>
      </c>
    </row>
    <row r="47" spans="1:22" ht="12.75" x14ac:dyDescent="0.2">
      <c r="A47" s="27"/>
      <c r="C47" s="24" t="s">
        <v>120</v>
      </c>
      <c r="D47" s="24">
        <v>17</v>
      </c>
      <c r="E47" s="33" t="s">
        <v>153</v>
      </c>
      <c r="F47" s="24" t="s">
        <v>44</v>
      </c>
      <c r="G47" s="25">
        <v>8</v>
      </c>
      <c r="H47" s="24">
        <v>3</v>
      </c>
      <c r="I47" s="24">
        <v>3</v>
      </c>
      <c r="J47" s="26">
        <v>6</v>
      </c>
      <c r="K47" s="33"/>
      <c r="L47" s="24" t="s">
        <v>120</v>
      </c>
      <c r="M47" s="24">
        <v>15</v>
      </c>
      <c r="N47" s="33" t="s">
        <v>204</v>
      </c>
      <c r="O47" s="24" t="s">
        <v>69</v>
      </c>
      <c r="P47" s="26">
        <v>3</v>
      </c>
      <c r="Q47" s="33"/>
      <c r="R47" s="24" t="s">
        <v>120</v>
      </c>
      <c r="S47" s="24">
        <v>14</v>
      </c>
      <c r="T47" s="33" t="s">
        <v>54</v>
      </c>
      <c r="U47" s="24" t="s">
        <v>42</v>
      </c>
      <c r="V47" s="26">
        <v>3</v>
      </c>
    </row>
    <row r="48" spans="1:22" ht="12.75" x14ac:dyDescent="0.2">
      <c r="A48" s="27"/>
      <c r="C48" s="24" t="s">
        <v>122</v>
      </c>
      <c r="D48" s="24">
        <v>15</v>
      </c>
      <c r="E48" s="33" t="s">
        <v>73</v>
      </c>
      <c r="F48" s="24" t="s">
        <v>57</v>
      </c>
      <c r="G48" s="25">
        <v>5</v>
      </c>
      <c r="H48" s="24">
        <v>2</v>
      </c>
      <c r="I48" s="24">
        <v>4</v>
      </c>
      <c r="J48" s="26">
        <v>6</v>
      </c>
      <c r="K48" s="33"/>
      <c r="L48" s="24" t="s">
        <v>122</v>
      </c>
      <c r="M48" s="24">
        <v>20</v>
      </c>
      <c r="N48" s="33" t="s">
        <v>100</v>
      </c>
      <c r="O48" s="24" t="s">
        <v>69</v>
      </c>
      <c r="P48" s="26">
        <v>3</v>
      </c>
      <c r="Q48" s="33"/>
      <c r="R48" s="24" t="s">
        <v>122</v>
      </c>
      <c r="S48" s="24">
        <v>14</v>
      </c>
      <c r="T48" s="33" t="s">
        <v>236</v>
      </c>
      <c r="U48" s="24" t="s">
        <v>109</v>
      </c>
      <c r="V48" s="26">
        <v>3</v>
      </c>
    </row>
    <row r="49" spans="1:22" ht="12.75" x14ac:dyDescent="0.2">
      <c r="A49" s="27"/>
      <c r="C49" s="24" t="s">
        <v>124</v>
      </c>
      <c r="D49" s="24">
        <v>18</v>
      </c>
      <c r="E49" s="33" t="s">
        <v>71</v>
      </c>
      <c r="F49" s="24" t="s">
        <v>57</v>
      </c>
      <c r="G49" s="25">
        <v>5</v>
      </c>
      <c r="H49" s="24">
        <v>2</v>
      </c>
      <c r="I49" s="24">
        <v>4</v>
      </c>
      <c r="J49" s="26">
        <v>6</v>
      </c>
      <c r="K49" s="33"/>
      <c r="L49" s="24" t="s">
        <v>124</v>
      </c>
      <c r="M49" s="24">
        <v>17</v>
      </c>
      <c r="N49" s="33" t="s">
        <v>106</v>
      </c>
      <c r="O49" s="24" t="s">
        <v>69</v>
      </c>
      <c r="P49" s="26">
        <v>3</v>
      </c>
      <c r="Q49" s="33"/>
      <c r="R49" s="24" t="s">
        <v>124</v>
      </c>
      <c r="S49" s="24">
        <v>13</v>
      </c>
      <c r="T49" s="33" t="s">
        <v>83</v>
      </c>
      <c r="U49" s="24" t="s">
        <v>84</v>
      </c>
      <c r="V49" s="26">
        <v>3</v>
      </c>
    </row>
    <row r="50" spans="1:22" ht="12.75" x14ac:dyDescent="0.2">
      <c r="A50" s="27"/>
      <c r="C50" s="24" t="s">
        <v>126</v>
      </c>
      <c r="D50" s="24">
        <v>10</v>
      </c>
      <c r="E50" s="33" t="s">
        <v>206</v>
      </c>
      <c r="F50" s="24" t="s">
        <v>44</v>
      </c>
      <c r="G50" s="25">
        <v>7</v>
      </c>
      <c r="H50" s="24">
        <v>2</v>
      </c>
      <c r="I50" s="24">
        <v>4</v>
      </c>
      <c r="J50" s="26">
        <v>6</v>
      </c>
      <c r="K50" s="33"/>
      <c r="L50" s="24" t="s">
        <v>126</v>
      </c>
      <c r="M50" s="24">
        <v>13</v>
      </c>
      <c r="N50" s="33" t="s">
        <v>83</v>
      </c>
      <c r="O50" s="24" t="s">
        <v>84</v>
      </c>
      <c r="P50" s="26">
        <v>3</v>
      </c>
      <c r="Q50" s="33"/>
      <c r="R50" s="24" t="s">
        <v>126</v>
      </c>
      <c r="S50" s="24">
        <v>16</v>
      </c>
      <c r="T50" s="33" t="s">
        <v>90</v>
      </c>
      <c r="U50" s="24" t="s">
        <v>91</v>
      </c>
      <c r="V50" s="26">
        <v>3</v>
      </c>
    </row>
    <row r="51" spans="1:22" ht="12.75" x14ac:dyDescent="0.2">
      <c r="A51" s="27"/>
      <c r="C51" s="24" t="s">
        <v>128</v>
      </c>
      <c r="D51" s="24">
        <v>14</v>
      </c>
      <c r="E51" s="33" t="s">
        <v>75</v>
      </c>
      <c r="F51" s="24" t="s">
        <v>52</v>
      </c>
      <c r="G51" s="25">
        <v>6</v>
      </c>
      <c r="H51" s="24">
        <v>0</v>
      </c>
      <c r="I51" s="24">
        <v>6</v>
      </c>
      <c r="J51" s="26">
        <v>6</v>
      </c>
      <c r="K51" s="33"/>
      <c r="L51" s="24" t="s">
        <v>128</v>
      </c>
      <c r="M51" s="24">
        <v>13</v>
      </c>
      <c r="N51" s="33" t="s">
        <v>86</v>
      </c>
      <c r="O51" s="24" t="s">
        <v>44</v>
      </c>
      <c r="P51" s="26">
        <v>3</v>
      </c>
      <c r="Q51" s="33"/>
      <c r="R51" s="24" t="s">
        <v>128</v>
      </c>
      <c r="S51" s="24">
        <v>17</v>
      </c>
      <c r="T51" s="33" t="s">
        <v>153</v>
      </c>
      <c r="U51" s="24" t="s">
        <v>44</v>
      </c>
      <c r="V51" s="26">
        <v>3</v>
      </c>
    </row>
    <row r="52" spans="1:22" ht="12.75" x14ac:dyDescent="0.2">
      <c r="A52" s="27"/>
      <c r="C52" s="24" t="s">
        <v>130</v>
      </c>
      <c r="D52" s="24">
        <v>11</v>
      </c>
      <c r="E52" s="33" t="s">
        <v>234</v>
      </c>
      <c r="F52" s="24" t="s">
        <v>109</v>
      </c>
      <c r="G52" s="25">
        <v>6</v>
      </c>
      <c r="H52" s="24">
        <v>4</v>
      </c>
      <c r="I52" s="24">
        <v>1</v>
      </c>
      <c r="J52" s="26">
        <v>5</v>
      </c>
      <c r="K52" s="33"/>
      <c r="L52" s="24" t="s">
        <v>130</v>
      </c>
      <c r="M52" s="24">
        <v>17</v>
      </c>
      <c r="N52" s="33" t="s">
        <v>153</v>
      </c>
      <c r="O52" s="24" t="s">
        <v>44</v>
      </c>
      <c r="P52" s="26">
        <v>3</v>
      </c>
      <c r="Q52" s="33"/>
      <c r="R52" s="24" t="s">
        <v>130</v>
      </c>
      <c r="S52" s="24">
        <v>13</v>
      </c>
      <c r="T52" s="33" t="s">
        <v>111</v>
      </c>
      <c r="U52" s="24" t="s">
        <v>98</v>
      </c>
      <c r="V52" s="26">
        <v>3</v>
      </c>
    </row>
    <row r="53" spans="1:22" ht="12.75" x14ac:dyDescent="0.2">
      <c r="A53" s="27"/>
      <c r="C53" s="24" t="s">
        <v>132</v>
      </c>
      <c r="D53" s="24">
        <v>15</v>
      </c>
      <c r="E53" s="33" t="s">
        <v>204</v>
      </c>
      <c r="F53" s="24" t="s">
        <v>69</v>
      </c>
      <c r="G53" s="25">
        <v>6</v>
      </c>
      <c r="H53" s="24">
        <v>3</v>
      </c>
      <c r="I53" s="24">
        <v>2</v>
      </c>
      <c r="J53" s="26">
        <v>5</v>
      </c>
      <c r="K53" s="33"/>
      <c r="L53" s="24" t="s">
        <v>132</v>
      </c>
      <c r="M53" s="24">
        <v>9</v>
      </c>
      <c r="N53" s="33" t="s">
        <v>300</v>
      </c>
      <c r="O53" s="24" t="s">
        <v>49</v>
      </c>
      <c r="P53" s="26">
        <v>2</v>
      </c>
      <c r="Q53" s="33"/>
      <c r="R53" s="24" t="s">
        <v>132</v>
      </c>
      <c r="S53" s="24">
        <v>2</v>
      </c>
      <c r="T53" s="33" t="s">
        <v>200</v>
      </c>
      <c r="U53" s="24" t="s">
        <v>98</v>
      </c>
      <c r="V53" s="26">
        <v>3</v>
      </c>
    </row>
    <row r="54" spans="1:22" ht="12.75" x14ac:dyDescent="0.2">
      <c r="A54" s="27"/>
      <c r="C54" s="24" t="s">
        <v>134</v>
      </c>
      <c r="D54" s="24">
        <v>16</v>
      </c>
      <c r="E54" s="33" t="s">
        <v>90</v>
      </c>
      <c r="F54" s="24" t="s">
        <v>91</v>
      </c>
      <c r="G54" s="25">
        <v>5</v>
      </c>
      <c r="H54" s="24">
        <v>2</v>
      </c>
      <c r="I54" s="24">
        <v>3</v>
      </c>
      <c r="J54" s="26">
        <v>5</v>
      </c>
      <c r="K54" s="33"/>
      <c r="L54" s="24" t="s">
        <v>134</v>
      </c>
      <c r="M54" s="24">
        <v>19</v>
      </c>
      <c r="N54" s="33" t="s">
        <v>191</v>
      </c>
      <c r="O54" s="24" t="s">
        <v>64</v>
      </c>
      <c r="P54" s="26">
        <v>2</v>
      </c>
      <c r="Q54" s="33"/>
      <c r="R54" s="24" t="s">
        <v>134</v>
      </c>
      <c r="S54" s="24">
        <v>19</v>
      </c>
      <c r="T54" s="33" t="s">
        <v>119</v>
      </c>
      <c r="U54" s="24" t="s">
        <v>98</v>
      </c>
      <c r="V54" s="26">
        <v>3</v>
      </c>
    </row>
    <row r="55" spans="1:22" ht="12.75" x14ac:dyDescent="0.2">
      <c r="A55" s="27"/>
      <c r="C55" s="24" t="s">
        <v>136</v>
      </c>
      <c r="D55" s="24">
        <v>2</v>
      </c>
      <c r="E55" s="33" t="s">
        <v>209</v>
      </c>
      <c r="F55" s="24" t="s">
        <v>49</v>
      </c>
      <c r="G55" s="25">
        <v>7</v>
      </c>
      <c r="H55" s="24">
        <v>4</v>
      </c>
      <c r="I55" s="24">
        <v>0</v>
      </c>
      <c r="J55" s="26">
        <v>4</v>
      </c>
      <c r="K55" s="33"/>
      <c r="L55" s="24" t="s">
        <v>136</v>
      </c>
      <c r="M55" s="24">
        <v>18</v>
      </c>
      <c r="N55" s="33" t="s">
        <v>71</v>
      </c>
      <c r="O55" s="24" t="s">
        <v>57</v>
      </c>
      <c r="P55" s="26">
        <v>2</v>
      </c>
      <c r="Q55" s="33"/>
      <c r="R55" s="24" t="s">
        <v>136</v>
      </c>
      <c r="S55" s="24">
        <v>3</v>
      </c>
      <c r="T55" s="33" t="s">
        <v>284</v>
      </c>
      <c r="U55" s="24" t="s">
        <v>98</v>
      </c>
      <c r="V55" s="26">
        <v>3</v>
      </c>
    </row>
    <row r="56" spans="1:22" ht="12.75" x14ac:dyDescent="0.2">
      <c r="A56" s="27"/>
      <c r="C56" s="24" t="s">
        <v>138</v>
      </c>
      <c r="D56" s="24">
        <v>20</v>
      </c>
      <c r="E56" s="33" t="s">
        <v>149</v>
      </c>
      <c r="F56" s="24" t="s">
        <v>91</v>
      </c>
      <c r="G56" s="25">
        <v>5</v>
      </c>
      <c r="H56" s="24">
        <v>4</v>
      </c>
      <c r="I56" s="24">
        <v>0</v>
      </c>
      <c r="J56" s="26">
        <v>4</v>
      </c>
      <c r="K56" s="33"/>
      <c r="L56" s="24" t="s">
        <v>138</v>
      </c>
      <c r="M56" s="24">
        <v>8</v>
      </c>
      <c r="N56" s="33" t="s">
        <v>102</v>
      </c>
      <c r="O56" s="24" t="s">
        <v>57</v>
      </c>
      <c r="P56" s="26">
        <v>2</v>
      </c>
      <c r="Q56" s="33"/>
      <c r="R56" s="24" t="s">
        <v>138</v>
      </c>
      <c r="S56" s="24">
        <v>7</v>
      </c>
      <c r="T56" s="33" t="s">
        <v>244</v>
      </c>
      <c r="U56" s="24" t="s">
        <v>64</v>
      </c>
      <c r="V56" s="26">
        <v>2</v>
      </c>
    </row>
    <row r="57" spans="1:22" ht="12.75" x14ac:dyDescent="0.2">
      <c r="A57" s="27"/>
      <c r="C57" s="24" t="s">
        <v>140</v>
      </c>
      <c r="D57" s="24">
        <v>12</v>
      </c>
      <c r="E57" s="33" t="s">
        <v>207</v>
      </c>
      <c r="F57" s="24" t="s">
        <v>69</v>
      </c>
      <c r="G57" s="25">
        <v>6</v>
      </c>
      <c r="H57" s="24">
        <v>3</v>
      </c>
      <c r="I57" s="24">
        <v>1</v>
      </c>
      <c r="J57" s="26">
        <v>4</v>
      </c>
      <c r="K57" s="33"/>
      <c r="L57" s="24" t="s">
        <v>140</v>
      </c>
      <c r="M57" s="24">
        <v>15</v>
      </c>
      <c r="N57" s="33" t="s">
        <v>73</v>
      </c>
      <c r="O57" s="24" t="s">
        <v>57</v>
      </c>
      <c r="P57" s="26">
        <v>2</v>
      </c>
      <c r="Q57" s="33"/>
      <c r="R57" s="24" t="s">
        <v>140</v>
      </c>
      <c r="S57" s="24">
        <v>10</v>
      </c>
      <c r="T57" s="33" t="s">
        <v>115</v>
      </c>
      <c r="U57" s="24" t="s">
        <v>57</v>
      </c>
      <c r="V57" s="26">
        <v>2</v>
      </c>
    </row>
    <row r="58" spans="1:22" ht="12.75" x14ac:dyDescent="0.2">
      <c r="A58" s="27"/>
      <c r="C58" s="24" t="s">
        <v>142</v>
      </c>
      <c r="D58" s="24">
        <v>17</v>
      </c>
      <c r="E58" s="33" t="s">
        <v>106</v>
      </c>
      <c r="F58" s="24" t="s">
        <v>69</v>
      </c>
      <c r="G58" s="25">
        <v>6</v>
      </c>
      <c r="H58" s="24">
        <v>3</v>
      </c>
      <c r="I58" s="24">
        <v>1</v>
      </c>
      <c r="J58" s="26">
        <v>4</v>
      </c>
      <c r="K58" s="33"/>
      <c r="L58" s="24" t="s">
        <v>142</v>
      </c>
      <c r="M58" s="24">
        <v>4</v>
      </c>
      <c r="N58" s="33" t="s">
        <v>239</v>
      </c>
      <c r="O58" s="24" t="s">
        <v>158</v>
      </c>
      <c r="P58" s="26">
        <v>2</v>
      </c>
      <c r="Q58" s="33"/>
      <c r="R58" s="24" t="s">
        <v>142</v>
      </c>
      <c r="S58" s="24">
        <v>13</v>
      </c>
      <c r="T58" s="33" t="s">
        <v>190</v>
      </c>
      <c r="U58" s="24" t="s">
        <v>57</v>
      </c>
      <c r="V58" s="26">
        <v>2</v>
      </c>
    </row>
    <row r="59" spans="1:22" ht="12.75" x14ac:dyDescent="0.2">
      <c r="A59" s="27"/>
      <c r="C59" s="24" t="s">
        <v>144</v>
      </c>
      <c r="D59" s="24">
        <v>13</v>
      </c>
      <c r="E59" s="33" t="s">
        <v>113</v>
      </c>
      <c r="F59" s="24" t="s">
        <v>69</v>
      </c>
      <c r="G59" s="25">
        <v>6</v>
      </c>
      <c r="H59" s="24">
        <v>2</v>
      </c>
      <c r="I59" s="24">
        <v>2</v>
      </c>
      <c r="J59" s="26">
        <v>4</v>
      </c>
      <c r="K59" s="33"/>
      <c r="L59" s="24" t="s">
        <v>144</v>
      </c>
      <c r="M59" s="24">
        <v>14</v>
      </c>
      <c r="N59" s="33" t="s">
        <v>211</v>
      </c>
      <c r="O59" s="24" t="s">
        <v>158</v>
      </c>
      <c r="P59" s="26">
        <v>2</v>
      </c>
      <c r="Q59" s="33"/>
      <c r="R59" s="24" t="s">
        <v>144</v>
      </c>
      <c r="S59" s="24">
        <v>10</v>
      </c>
      <c r="T59" s="33" t="s">
        <v>125</v>
      </c>
      <c r="U59" s="24" t="s">
        <v>52</v>
      </c>
      <c r="V59" s="26">
        <v>2</v>
      </c>
    </row>
    <row r="60" spans="1:22" ht="12.75" x14ac:dyDescent="0.2">
      <c r="A60" s="27"/>
      <c r="C60" s="24" t="s">
        <v>146</v>
      </c>
      <c r="D60" s="24">
        <v>4</v>
      </c>
      <c r="E60" s="33" t="s">
        <v>205</v>
      </c>
      <c r="F60" s="24" t="s">
        <v>69</v>
      </c>
      <c r="G60" s="25">
        <v>6</v>
      </c>
      <c r="H60" s="24">
        <v>2</v>
      </c>
      <c r="I60" s="24">
        <v>2</v>
      </c>
      <c r="J60" s="26">
        <v>4</v>
      </c>
      <c r="K60" s="33"/>
      <c r="L60" s="24" t="s">
        <v>146</v>
      </c>
      <c r="M60" s="24">
        <v>10</v>
      </c>
      <c r="N60" s="33" t="s">
        <v>117</v>
      </c>
      <c r="O60" s="24" t="s">
        <v>42</v>
      </c>
      <c r="P60" s="26">
        <v>2</v>
      </c>
      <c r="Q60" s="33"/>
      <c r="R60" s="24" t="s">
        <v>146</v>
      </c>
      <c r="S60" s="24">
        <v>18</v>
      </c>
      <c r="T60" s="33" t="s">
        <v>230</v>
      </c>
      <c r="U60" s="24" t="s">
        <v>158</v>
      </c>
      <c r="V60" s="26">
        <v>2</v>
      </c>
    </row>
    <row r="61" spans="1:22" ht="12.75" x14ac:dyDescent="0.2">
      <c r="A61" s="27"/>
      <c r="C61" s="24" t="s">
        <v>148</v>
      </c>
      <c r="D61" s="24">
        <v>16</v>
      </c>
      <c r="E61" s="33" t="s">
        <v>240</v>
      </c>
      <c r="F61" s="24" t="s">
        <v>64</v>
      </c>
      <c r="G61" s="25">
        <v>8</v>
      </c>
      <c r="H61" s="24">
        <v>1</v>
      </c>
      <c r="I61" s="24">
        <v>3</v>
      </c>
      <c r="J61" s="26">
        <v>4</v>
      </c>
      <c r="K61" s="33"/>
      <c r="L61" s="24" t="s">
        <v>148</v>
      </c>
      <c r="M61" s="24">
        <v>17</v>
      </c>
      <c r="N61" s="33" t="s">
        <v>108</v>
      </c>
      <c r="O61" s="24" t="s">
        <v>109</v>
      </c>
      <c r="P61" s="26">
        <v>2</v>
      </c>
      <c r="Q61" s="33"/>
      <c r="R61" s="24" t="s">
        <v>148</v>
      </c>
      <c r="S61" s="24">
        <v>9</v>
      </c>
      <c r="T61" s="33" t="s">
        <v>121</v>
      </c>
      <c r="U61" s="24" t="s">
        <v>109</v>
      </c>
      <c r="V61" s="26">
        <v>2</v>
      </c>
    </row>
    <row r="62" spans="1:22" ht="12.75" x14ac:dyDescent="0.2">
      <c r="A62" s="27"/>
      <c r="C62" s="24" t="s">
        <v>150</v>
      </c>
      <c r="D62" s="24">
        <v>14</v>
      </c>
      <c r="E62" s="33" t="s">
        <v>236</v>
      </c>
      <c r="F62" s="24" t="s">
        <v>109</v>
      </c>
      <c r="G62" s="25">
        <v>6</v>
      </c>
      <c r="H62" s="24">
        <v>1</v>
      </c>
      <c r="I62" s="24">
        <v>3</v>
      </c>
      <c r="J62" s="26">
        <v>4</v>
      </c>
      <c r="K62" s="33"/>
      <c r="L62" s="24" t="s">
        <v>150</v>
      </c>
      <c r="M62" s="24">
        <v>4</v>
      </c>
      <c r="N62" s="33" t="s">
        <v>205</v>
      </c>
      <c r="O62" s="24" t="s">
        <v>69</v>
      </c>
      <c r="P62" s="26">
        <v>2</v>
      </c>
      <c r="Q62" s="33"/>
      <c r="R62" s="24" t="s">
        <v>150</v>
      </c>
      <c r="S62" s="24">
        <v>4</v>
      </c>
      <c r="T62" s="33" t="s">
        <v>166</v>
      </c>
      <c r="U62" s="24" t="s">
        <v>109</v>
      </c>
      <c r="V62" s="26">
        <v>2</v>
      </c>
    </row>
    <row r="63" spans="1:22" ht="12.75" x14ac:dyDescent="0.2">
      <c r="A63" s="27"/>
      <c r="C63" s="24" t="s">
        <v>152</v>
      </c>
      <c r="D63" s="24">
        <v>15</v>
      </c>
      <c r="E63" s="33" t="s">
        <v>123</v>
      </c>
      <c r="F63" s="24" t="s">
        <v>52</v>
      </c>
      <c r="G63" s="25">
        <v>6</v>
      </c>
      <c r="H63" s="24">
        <v>1</v>
      </c>
      <c r="I63" s="24">
        <v>3</v>
      </c>
      <c r="J63" s="26">
        <v>4</v>
      </c>
      <c r="K63" s="33"/>
      <c r="L63" s="24" t="s">
        <v>152</v>
      </c>
      <c r="M63" s="24">
        <v>13</v>
      </c>
      <c r="N63" s="33" t="s">
        <v>113</v>
      </c>
      <c r="O63" s="24" t="s">
        <v>69</v>
      </c>
      <c r="P63" s="26">
        <v>2</v>
      </c>
      <c r="Q63" s="33"/>
      <c r="R63" s="24" t="s">
        <v>152</v>
      </c>
      <c r="S63" s="24">
        <v>11</v>
      </c>
      <c r="T63" s="33" t="s">
        <v>160</v>
      </c>
      <c r="U63" s="24" t="s">
        <v>69</v>
      </c>
      <c r="V63" s="26">
        <v>2</v>
      </c>
    </row>
    <row r="64" spans="1:22" ht="12.75" x14ac:dyDescent="0.2">
      <c r="A64" s="27"/>
      <c r="C64" s="24" t="s">
        <v>154</v>
      </c>
      <c r="D64" s="24">
        <v>12</v>
      </c>
      <c r="E64" s="33" t="s">
        <v>88</v>
      </c>
      <c r="F64" s="24" t="s">
        <v>52</v>
      </c>
      <c r="G64" s="25">
        <v>6</v>
      </c>
      <c r="H64" s="24">
        <v>1</v>
      </c>
      <c r="I64" s="24">
        <v>3</v>
      </c>
      <c r="J64" s="26">
        <v>4</v>
      </c>
      <c r="K64" s="33"/>
      <c r="L64" s="24" t="s">
        <v>154</v>
      </c>
      <c r="M64" s="24">
        <v>9</v>
      </c>
      <c r="N64" s="33" t="s">
        <v>208</v>
      </c>
      <c r="O64" s="24" t="s">
        <v>84</v>
      </c>
      <c r="P64" s="26">
        <v>2</v>
      </c>
      <c r="Q64" s="33"/>
      <c r="R64" s="24" t="s">
        <v>154</v>
      </c>
      <c r="S64" s="24">
        <v>4</v>
      </c>
      <c r="T64" s="33" t="s">
        <v>205</v>
      </c>
      <c r="U64" s="24" t="s">
        <v>69</v>
      </c>
      <c r="V64" s="26">
        <v>2</v>
      </c>
    </row>
    <row r="65" spans="1:22" ht="12.75" x14ac:dyDescent="0.2">
      <c r="A65" s="27"/>
      <c r="C65" s="24" t="s">
        <v>156</v>
      </c>
      <c r="D65" s="24"/>
      <c r="E65" s="33" t="s">
        <v>235</v>
      </c>
      <c r="F65" s="24"/>
      <c r="G65" s="25">
        <v>1</v>
      </c>
      <c r="H65" s="24">
        <v>0</v>
      </c>
      <c r="I65" s="24">
        <v>4</v>
      </c>
      <c r="J65" s="26">
        <v>4</v>
      </c>
      <c r="K65" s="33"/>
      <c r="L65" s="24" t="s">
        <v>156</v>
      </c>
      <c r="M65" s="24">
        <v>16</v>
      </c>
      <c r="N65" s="33" t="s">
        <v>90</v>
      </c>
      <c r="O65" s="24" t="s">
        <v>91</v>
      </c>
      <c r="P65" s="26">
        <v>2</v>
      </c>
      <c r="Q65" s="33"/>
      <c r="R65" s="24" t="s">
        <v>156</v>
      </c>
      <c r="S65" s="24">
        <v>15</v>
      </c>
      <c r="T65" s="33" t="s">
        <v>204</v>
      </c>
      <c r="U65" s="24" t="s">
        <v>69</v>
      </c>
      <c r="V65" s="26">
        <v>2</v>
      </c>
    </row>
    <row r="66" spans="1:22" ht="12.75" x14ac:dyDescent="0.2">
      <c r="A66" s="27"/>
      <c r="C66" s="24" t="s">
        <v>159</v>
      </c>
      <c r="D66" s="24">
        <v>8</v>
      </c>
      <c r="E66" s="33" t="s">
        <v>212</v>
      </c>
      <c r="F66" s="24" t="s">
        <v>49</v>
      </c>
      <c r="G66" s="25">
        <v>8</v>
      </c>
      <c r="H66" s="24">
        <v>0</v>
      </c>
      <c r="I66" s="24">
        <v>4</v>
      </c>
      <c r="J66" s="26">
        <v>4</v>
      </c>
      <c r="K66" s="33"/>
      <c r="L66" s="24" t="s">
        <v>159</v>
      </c>
      <c r="M66" s="24">
        <v>10</v>
      </c>
      <c r="N66" s="33" t="s">
        <v>206</v>
      </c>
      <c r="O66" s="24" t="s">
        <v>44</v>
      </c>
      <c r="P66" s="26">
        <v>2</v>
      </c>
      <c r="Q66" s="33"/>
      <c r="R66" s="24" t="s">
        <v>159</v>
      </c>
      <c r="S66" s="24">
        <v>18</v>
      </c>
      <c r="T66" s="33" t="s">
        <v>162</v>
      </c>
      <c r="U66" s="24" t="s">
        <v>69</v>
      </c>
      <c r="V66" s="26">
        <v>2</v>
      </c>
    </row>
    <row r="67" spans="1:22" ht="12.75" x14ac:dyDescent="0.2">
      <c r="A67" s="27"/>
      <c r="C67" s="24" t="s">
        <v>161</v>
      </c>
      <c r="D67" s="24">
        <v>8</v>
      </c>
      <c r="E67" s="33" t="s">
        <v>102</v>
      </c>
      <c r="F67" s="24" t="s">
        <v>57</v>
      </c>
      <c r="G67" s="25">
        <v>5</v>
      </c>
      <c r="H67" s="24">
        <v>2</v>
      </c>
      <c r="I67" s="24">
        <v>1</v>
      </c>
      <c r="J67" s="26">
        <v>3</v>
      </c>
      <c r="K67" s="33"/>
      <c r="L67" s="24" t="s">
        <v>161</v>
      </c>
      <c r="M67" s="24">
        <v>7</v>
      </c>
      <c r="N67" s="33" t="s">
        <v>237</v>
      </c>
      <c r="O67" s="24" t="s">
        <v>98</v>
      </c>
      <c r="P67" s="26">
        <v>2</v>
      </c>
      <c r="Q67" s="33"/>
      <c r="R67" s="24" t="s">
        <v>161</v>
      </c>
      <c r="S67" s="24">
        <v>13</v>
      </c>
      <c r="T67" s="33" t="s">
        <v>113</v>
      </c>
      <c r="U67" s="24" t="s">
        <v>69</v>
      </c>
      <c r="V67" s="26">
        <v>2</v>
      </c>
    </row>
    <row r="68" spans="1:22" ht="12.75" x14ac:dyDescent="0.2">
      <c r="A68" s="27"/>
      <c r="C68" s="24" t="s">
        <v>163</v>
      </c>
      <c r="D68" s="24">
        <v>19</v>
      </c>
      <c r="E68" s="33" t="s">
        <v>191</v>
      </c>
      <c r="F68" s="24" t="s">
        <v>64</v>
      </c>
      <c r="G68" s="25">
        <v>8</v>
      </c>
      <c r="H68" s="24">
        <v>2</v>
      </c>
      <c r="I68" s="24">
        <v>1</v>
      </c>
      <c r="J68" s="26">
        <v>3</v>
      </c>
      <c r="K68" s="33"/>
      <c r="L68" s="24" t="s">
        <v>163</v>
      </c>
      <c r="M68" s="24">
        <v>6</v>
      </c>
      <c r="N68" s="33" t="s">
        <v>238</v>
      </c>
      <c r="O68" s="24" t="s">
        <v>98</v>
      </c>
      <c r="P68" s="26">
        <v>2</v>
      </c>
      <c r="Q68" s="33"/>
      <c r="R68" s="24" t="s">
        <v>163</v>
      </c>
      <c r="S68" s="24">
        <v>19</v>
      </c>
      <c r="T68" s="33" t="s">
        <v>147</v>
      </c>
      <c r="U68" s="24" t="s">
        <v>91</v>
      </c>
      <c r="V68" s="26">
        <v>2</v>
      </c>
    </row>
    <row r="69" spans="1:22" ht="12.75" x14ac:dyDescent="0.2">
      <c r="A69" s="27"/>
      <c r="C69" s="24" t="s">
        <v>165</v>
      </c>
      <c r="D69" s="24">
        <v>17</v>
      </c>
      <c r="E69" s="33" t="s">
        <v>108</v>
      </c>
      <c r="F69" s="24" t="s">
        <v>109</v>
      </c>
      <c r="G69" s="25">
        <v>6</v>
      </c>
      <c r="H69" s="24">
        <v>2</v>
      </c>
      <c r="I69" s="24">
        <v>1</v>
      </c>
      <c r="J69" s="26">
        <v>3</v>
      </c>
      <c r="K69" s="33"/>
      <c r="L69" s="24" t="s">
        <v>165</v>
      </c>
      <c r="M69" s="24">
        <v>17</v>
      </c>
      <c r="N69" s="33" t="s">
        <v>246</v>
      </c>
      <c r="O69" s="24" t="s">
        <v>64</v>
      </c>
      <c r="P69" s="26">
        <v>1</v>
      </c>
      <c r="Q69" s="33"/>
      <c r="R69" s="24" t="s">
        <v>165</v>
      </c>
      <c r="S69" s="24">
        <v>5</v>
      </c>
      <c r="T69" s="33" t="s">
        <v>245</v>
      </c>
      <c r="U69" s="24" t="s">
        <v>44</v>
      </c>
      <c r="V69" s="26">
        <v>2</v>
      </c>
    </row>
    <row r="70" spans="1:22" ht="12.75" x14ac:dyDescent="0.2">
      <c r="A70" s="27"/>
      <c r="C70" s="24" t="s">
        <v>167</v>
      </c>
      <c r="D70" s="24">
        <v>10</v>
      </c>
      <c r="E70" s="33" t="s">
        <v>117</v>
      </c>
      <c r="F70" s="24" t="s">
        <v>42</v>
      </c>
      <c r="G70" s="25">
        <v>6</v>
      </c>
      <c r="H70" s="24">
        <v>2</v>
      </c>
      <c r="I70" s="24">
        <v>1</v>
      </c>
      <c r="J70" s="26">
        <v>3</v>
      </c>
      <c r="K70" s="33"/>
      <c r="L70" s="24" t="s">
        <v>167</v>
      </c>
      <c r="M70" s="24">
        <v>4</v>
      </c>
      <c r="N70" s="33" t="s">
        <v>261</v>
      </c>
      <c r="O70" s="24" t="s">
        <v>64</v>
      </c>
      <c r="P70" s="26">
        <v>1</v>
      </c>
      <c r="Q70" s="33"/>
      <c r="R70" s="24" t="s">
        <v>167</v>
      </c>
      <c r="S70" s="24">
        <v>10</v>
      </c>
      <c r="T70" s="33" t="s">
        <v>301</v>
      </c>
      <c r="U70" s="24" t="s">
        <v>49</v>
      </c>
      <c r="V70" s="26">
        <v>1</v>
      </c>
    </row>
    <row r="71" spans="1:22" ht="12.75" x14ac:dyDescent="0.2">
      <c r="A71" s="27"/>
      <c r="C71" s="24" t="s">
        <v>169</v>
      </c>
      <c r="D71" s="24">
        <v>9</v>
      </c>
      <c r="E71" s="33" t="s">
        <v>208</v>
      </c>
      <c r="F71" s="24" t="s">
        <v>84</v>
      </c>
      <c r="G71" s="25">
        <v>5</v>
      </c>
      <c r="H71" s="24">
        <v>2</v>
      </c>
      <c r="I71" s="24">
        <v>1</v>
      </c>
      <c r="J71" s="26">
        <v>3</v>
      </c>
      <c r="K71" s="33"/>
      <c r="L71" s="24" t="s">
        <v>169</v>
      </c>
      <c r="M71" s="24">
        <v>16</v>
      </c>
      <c r="N71" s="33" t="s">
        <v>240</v>
      </c>
      <c r="O71" s="24" t="s">
        <v>64</v>
      </c>
      <c r="P71" s="26">
        <v>1</v>
      </c>
      <c r="Q71" s="33"/>
      <c r="R71" s="24" t="s">
        <v>169</v>
      </c>
      <c r="S71" s="24">
        <v>12</v>
      </c>
      <c r="T71" s="33" t="s">
        <v>213</v>
      </c>
      <c r="U71" s="24" t="s">
        <v>49</v>
      </c>
      <c r="V71" s="26">
        <v>1</v>
      </c>
    </row>
    <row r="72" spans="1:22" ht="12.75" x14ac:dyDescent="0.2">
      <c r="A72" s="27"/>
      <c r="C72" s="24" t="s">
        <v>171</v>
      </c>
      <c r="D72" s="24">
        <v>14</v>
      </c>
      <c r="E72" s="33" t="s">
        <v>211</v>
      </c>
      <c r="F72" s="24" t="s">
        <v>158</v>
      </c>
      <c r="G72" s="25">
        <v>5</v>
      </c>
      <c r="H72" s="24">
        <v>2</v>
      </c>
      <c r="I72" s="24">
        <v>1</v>
      </c>
      <c r="J72" s="26">
        <v>3</v>
      </c>
      <c r="K72" s="33"/>
      <c r="L72" s="24" t="s">
        <v>171</v>
      </c>
      <c r="M72" s="24">
        <v>17</v>
      </c>
      <c r="N72" s="33" t="s">
        <v>137</v>
      </c>
      <c r="O72" s="24" t="s">
        <v>57</v>
      </c>
      <c r="P72" s="26">
        <v>1</v>
      </c>
      <c r="Q72" s="33"/>
      <c r="R72" s="24" t="s">
        <v>171</v>
      </c>
      <c r="S72" s="24">
        <v>16</v>
      </c>
      <c r="T72" s="33" t="s">
        <v>215</v>
      </c>
      <c r="U72" s="24" t="s">
        <v>49</v>
      </c>
      <c r="V72" s="26">
        <v>1</v>
      </c>
    </row>
    <row r="73" spans="1:22" ht="12.75" x14ac:dyDescent="0.2">
      <c r="A73" s="27"/>
      <c r="C73" s="24" t="s">
        <v>173</v>
      </c>
      <c r="D73" s="24">
        <v>18</v>
      </c>
      <c r="E73" s="33" t="s">
        <v>162</v>
      </c>
      <c r="F73" s="24" t="s">
        <v>69</v>
      </c>
      <c r="G73" s="25">
        <v>6</v>
      </c>
      <c r="H73" s="24">
        <v>1</v>
      </c>
      <c r="I73" s="24">
        <v>2</v>
      </c>
      <c r="J73" s="26">
        <v>3</v>
      </c>
      <c r="K73" s="33"/>
      <c r="L73" s="24" t="s">
        <v>173</v>
      </c>
      <c r="M73" s="24">
        <v>16</v>
      </c>
      <c r="N73" s="33" t="s">
        <v>135</v>
      </c>
      <c r="O73" s="24" t="s">
        <v>52</v>
      </c>
      <c r="P73" s="26">
        <v>1</v>
      </c>
      <c r="Q73" s="33"/>
      <c r="R73" s="24" t="s">
        <v>173</v>
      </c>
      <c r="S73" s="24">
        <v>4</v>
      </c>
      <c r="T73" s="33" t="s">
        <v>261</v>
      </c>
      <c r="U73" s="24" t="s">
        <v>64</v>
      </c>
      <c r="V73" s="26">
        <v>1</v>
      </c>
    </row>
    <row r="74" spans="1:22" ht="12.75" x14ac:dyDescent="0.2">
      <c r="A74" s="27"/>
      <c r="C74" s="24" t="s">
        <v>175</v>
      </c>
      <c r="D74" s="24">
        <v>19</v>
      </c>
      <c r="E74" s="33" t="s">
        <v>147</v>
      </c>
      <c r="F74" s="24" t="s">
        <v>91</v>
      </c>
      <c r="G74" s="25">
        <v>5</v>
      </c>
      <c r="H74" s="24">
        <v>1</v>
      </c>
      <c r="I74" s="24">
        <v>2</v>
      </c>
      <c r="J74" s="26">
        <v>3</v>
      </c>
      <c r="K74" s="33"/>
      <c r="L74" s="24" t="s">
        <v>175</v>
      </c>
      <c r="M74" s="24">
        <v>11</v>
      </c>
      <c r="N74" s="33" t="s">
        <v>192</v>
      </c>
      <c r="O74" s="24" t="s">
        <v>52</v>
      </c>
      <c r="P74" s="26">
        <v>1</v>
      </c>
      <c r="Q74" s="33"/>
      <c r="R74" s="24" t="s">
        <v>175</v>
      </c>
      <c r="S74" s="24">
        <v>19</v>
      </c>
      <c r="T74" s="33" t="s">
        <v>191</v>
      </c>
      <c r="U74" s="24" t="s">
        <v>64</v>
      </c>
      <c r="V74" s="26">
        <v>1</v>
      </c>
    </row>
    <row r="75" spans="1:22" ht="12.75" x14ac:dyDescent="0.2">
      <c r="A75" s="27"/>
      <c r="C75" s="24" t="s">
        <v>177</v>
      </c>
      <c r="D75" s="24">
        <v>18</v>
      </c>
      <c r="E75" s="33" t="s">
        <v>230</v>
      </c>
      <c r="F75" s="24" t="s">
        <v>158</v>
      </c>
      <c r="G75" s="25">
        <v>5</v>
      </c>
      <c r="H75" s="24">
        <v>1</v>
      </c>
      <c r="I75" s="24">
        <v>2</v>
      </c>
      <c r="J75" s="26">
        <v>3</v>
      </c>
      <c r="K75" s="33"/>
      <c r="L75" s="24" t="s">
        <v>177</v>
      </c>
      <c r="M75" s="24">
        <v>12</v>
      </c>
      <c r="N75" s="33" t="s">
        <v>88</v>
      </c>
      <c r="O75" s="24" t="s">
        <v>52</v>
      </c>
      <c r="P75" s="26">
        <v>1</v>
      </c>
      <c r="Q75" s="33"/>
      <c r="R75" s="24" t="s">
        <v>177</v>
      </c>
      <c r="S75" s="24">
        <v>6</v>
      </c>
      <c r="T75" s="33" t="s">
        <v>263</v>
      </c>
      <c r="U75" s="24" t="s">
        <v>64</v>
      </c>
      <c r="V75" s="26">
        <v>1</v>
      </c>
    </row>
    <row r="76" spans="1:22" ht="12.75" x14ac:dyDescent="0.2">
      <c r="A76" s="27"/>
      <c r="C76" s="24" t="s">
        <v>179</v>
      </c>
      <c r="D76" s="24">
        <v>3</v>
      </c>
      <c r="E76" s="33" t="s">
        <v>284</v>
      </c>
      <c r="F76" s="24" t="s">
        <v>98</v>
      </c>
      <c r="G76" s="25">
        <v>8</v>
      </c>
      <c r="H76" s="24">
        <v>0</v>
      </c>
      <c r="I76" s="24">
        <v>3</v>
      </c>
      <c r="J76" s="26">
        <v>3</v>
      </c>
      <c r="K76" s="33"/>
      <c r="L76" s="24" t="s">
        <v>179</v>
      </c>
      <c r="M76" s="24">
        <v>19</v>
      </c>
      <c r="N76" s="33" t="s">
        <v>242</v>
      </c>
      <c r="O76" s="24" t="s">
        <v>52</v>
      </c>
      <c r="P76" s="26">
        <v>1</v>
      </c>
      <c r="Q76" s="33"/>
      <c r="R76" s="24" t="s">
        <v>179</v>
      </c>
      <c r="S76" s="24">
        <v>18</v>
      </c>
      <c r="T76" s="33" t="s">
        <v>259</v>
      </c>
      <c r="U76" s="24" t="s">
        <v>64</v>
      </c>
      <c r="V76" s="26">
        <v>1</v>
      </c>
    </row>
    <row r="77" spans="1:22" ht="12.75" x14ac:dyDescent="0.2">
      <c r="A77" s="27"/>
      <c r="C77" s="24" t="s">
        <v>181</v>
      </c>
      <c r="D77" s="24">
        <v>2</v>
      </c>
      <c r="E77" s="33" t="s">
        <v>200</v>
      </c>
      <c r="F77" s="24" t="s">
        <v>98</v>
      </c>
      <c r="G77" s="25">
        <v>8</v>
      </c>
      <c r="H77" s="24">
        <v>0</v>
      </c>
      <c r="I77" s="24">
        <v>3</v>
      </c>
      <c r="J77" s="26">
        <v>3</v>
      </c>
      <c r="K77" s="33"/>
      <c r="L77" s="24" t="s">
        <v>181</v>
      </c>
      <c r="M77" s="24">
        <v>15</v>
      </c>
      <c r="N77" s="33" t="s">
        <v>123</v>
      </c>
      <c r="O77" s="24" t="s">
        <v>52</v>
      </c>
      <c r="P77" s="26">
        <v>1</v>
      </c>
      <c r="Q77" s="33"/>
      <c r="R77" s="24" t="s">
        <v>181</v>
      </c>
      <c r="S77" s="24">
        <v>8</v>
      </c>
      <c r="T77" s="33" t="s">
        <v>102</v>
      </c>
      <c r="U77" s="24" t="s">
        <v>57</v>
      </c>
      <c r="V77" s="26">
        <v>1</v>
      </c>
    </row>
    <row r="78" spans="1:22" ht="12.75" x14ac:dyDescent="0.2">
      <c r="A78" s="27"/>
      <c r="C78" s="24" t="s">
        <v>183</v>
      </c>
      <c r="D78" s="24">
        <v>9</v>
      </c>
      <c r="E78" s="33" t="s">
        <v>300</v>
      </c>
      <c r="F78" s="24" t="s">
        <v>49</v>
      </c>
      <c r="G78" s="25">
        <v>8</v>
      </c>
      <c r="H78" s="24">
        <v>2</v>
      </c>
      <c r="I78" s="24">
        <v>0</v>
      </c>
      <c r="J78" s="26">
        <v>2</v>
      </c>
      <c r="K78" s="33"/>
      <c r="L78" s="24" t="s">
        <v>183</v>
      </c>
      <c r="M78" s="24">
        <v>15</v>
      </c>
      <c r="N78" s="33" t="s">
        <v>157</v>
      </c>
      <c r="O78" s="24" t="s">
        <v>158</v>
      </c>
      <c r="P78" s="26">
        <v>1</v>
      </c>
      <c r="Q78" s="33"/>
      <c r="R78" s="24" t="s">
        <v>183</v>
      </c>
      <c r="S78" s="24">
        <v>6</v>
      </c>
      <c r="T78" s="33" t="s">
        <v>172</v>
      </c>
      <c r="U78" s="24" t="s">
        <v>52</v>
      </c>
      <c r="V78" s="26">
        <v>1</v>
      </c>
    </row>
    <row r="79" spans="1:22" ht="12.75" x14ac:dyDescent="0.2">
      <c r="A79" s="27"/>
      <c r="C79" s="24" t="s">
        <v>196</v>
      </c>
      <c r="D79" s="24">
        <v>7</v>
      </c>
      <c r="E79" s="33" t="s">
        <v>237</v>
      </c>
      <c r="F79" s="24" t="s">
        <v>98</v>
      </c>
      <c r="G79" s="25">
        <v>8</v>
      </c>
      <c r="H79" s="24">
        <v>2</v>
      </c>
      <c r="I79" s="24">
        <v>0</v>
      </c>
      <c r="J79" s="26">
        <v>2</v>
      </c>
      <c r="K79" s="33"/>
      <c r="L79" s="24" t="s">
        <v>196</v>
      </c>
      <c r="M79" s="24">
        <v>18</v>
      </c>
      <c r="N79" s="33" t="s">
        <v>230</v>
      </c>
      <c r="O79" s="24" t="s">
        <v>158</v>
      </c>
      <c r="P79" s="26">
        <v>1</v>
      </c>
      <c r="Q79" s="33"/>
      <c r="R79" s="24" t="s">
        <v>196</v>
      </c>
      <c r="S79" s="24">
        <v>7</v>
      </c>
      <c r="T79" s="33" t="s">
        <v>77</v>
      </c>
      <c r="U79" s="24" t="s">
        <v>52</v>
      </c>
      <c r="V79" s="26">
        <v>1</v>
      </c>
    </row>
    <row r="80" spans="1:22" ht="12.75" x14ac:dyDescent="0.2">
      <c r="A80" s="27"/>
      <c r="C80" s="24" t="s">
        <v>197</v>
      </c>
      <c r="D80" s="24">
        <v>6</v>
      </c>
      <c r="E80" s="33" t="s">
        <v>238</v>
      </c>
      <c r="F80" s="24" t="s">
        <v>98</v>
      </c>
      <c r="G80" s="25">
        <v>8</v>
      </c>
      <c r="H80" s="24">
        <v>2</v>
      </c>
      <c r="I80" s="24">
        <v>0</v>
      </c>
      <c r="J80" s="26">
        <v>2</v>
      </c>
      <c r="K80" s="33"/>
      <c r="L80" s="24" t="s">
        <v>197</v>
      </c>
      <c r="M80" s="24">
        <v>20</v>
      </c>
      <c r="N80" s="33" t="s">
        <v>257</v>
      </c>
      <c r="O80" s="24" t="s">
        <v>158</v>
      </c>
      <c r="P80" s="26">
        <v>1</v>
      </c>
      <c r="Q80" s="33"/>
      <c r="R80" s="24" t="s">
        <v>197</v>
      </c>
      <c r="S80" s="24">
        <v>11</v>
      </c>
      <c r="T80" s="33" t="s">
        <v>192</v>
      </c>
      <c r="U80" s="24" t="s">
        <v>52</v>
      </c>
      <c r="V80" s="26">
        <v>1</v>
      </c>
    </row>
    <row r="81" spans="1:22" ht="12.75" x14ac:dyDescent="0.2">
      <c r="A81" s="27"/>
      <c r="C81" s="24" t="s">
        <v>198</v>
      </c>
      <c r="D81" s="24">
        <v>4</v>
      </c>
      <c r="E81" s="33" t="s">
        <v>239</v>
      </c>
      <c r="F81" s="24" t="s">
        <v>158</v>
      </c>
      <c r="G81" s="25">
        <v>5</v>
      </c>
      <c r="H81" s="24">
        <v>2</v>
      </c>
      <c r="I81" s="24">
        <v>0</v>
      </c>
      <c r="J81" s="26">
        <v>2</v>
      </c>
      <c r="K81" s="33"/>
      <c r="L81" s="24" t="s">
        <v>198</v>
      </c>
      <c r="M81" s="24">
        <v>9</v>
      </c>
      <c r="N81" s="33" t="s">
        <v>133</v>
      </c>
      <c r="O81" s="24" t="s">
        <v>42</v>
      </c>
      <c r="P81" s="26">
        <v>1</v>
      </c>
      <c r="Q81" s="33"/>
      <c r="R81" s="24" t="s">
        <v>198</v>
      </c>
      <c r="S81" s="24">
        <v>19</v>
      </c>
      <c r="T81" s="33" t="s">
        <v>242</v>
      </c>
      <c r="U81" s="24" t="s">
        <v>52</v>
      </c>
      <c r="V81" s="26">
        <v>1</v>
      </c>
    </row>
    <row r="82" spans="1:22" ht="12.75" x14ac:dyDescent="0.2">
      <c r="A82" s="27"/>
      <c r="C82" s="24" t="s">
        <v>199</v>
      </c>
      <c r="D82" s="24">
        <v>4</v>
      </c>
      <c r="E82" s="33" t="s">
        <v>261</v>
      </c>
      <c r="F82" s="24" t="s">
        <v>64</v>
      </c>
      <c r="G82" s="25">
        <v>8</v>
      </c>
      <c r="H82" s="24">
        <v>1</v>
      </c>
      <c r="I82" s="24">
        <v>1</v>
      </c>
      <c r="J82" s="26">
        <v>2</v>
      </c>
      <c r="K82" s="33"/>
      <c r="L82" s="24" t="s">
        <v>199</v>
      </c>
      <c r="M82" s="24">
        <v>3</v>
      </c>
      <c r="N82" s="33" t="s">
        <v>170</v>
      </c>
      <c r="O82" s="24" t="s">
        <v>42</v>
      </c>
      <c r="P82" s="26">
        <v>1</v>
      </c>
      <c r="Q82" s="33"/>
      <c r="R82" s="24" t="s">
        <v>199</v>
      </c>
      <c r="S82" s="24">
        <v>18</v>
      </c>
      <c r="T82" s="33" t="s">
        <v>51</v>
      </c>
      <c r="U82" s="24" t="s">
        <v>52</v>
      </c>
      <c r="V82" s="26">
        <v>1</v>
      </c>
    </row>
    <row r="83" spans="1:22" ht="12.75" x14ac:dyDescent="0.2">
      <c r="A83" s="27"/>
      <c r="C83" s="24" t="s">
        <v>201</v>
      </c>
      <c r="D83" s="24">
        <v>12</v>
      </c>
      <c r="E83" s="33" t="s">
        <v>241</v>
      </c>
      <c r="F83" s="24" t="s">
        <v>109</v>
      </c>
      <c r="G83" s="25">
        <v>6</v>
      </c>
      <c r="H83" s="24">
        <v>1</v>
      </c>
      <c r="I83" s="24">
        <v>1</v>
      </c>
      <c r="J83" s="26">
        <v>2</v>
      </c>
      <c r="K83" s="33"/>
      <c r="L83" s="24" t="s">
        <v>201</v>
      </c>
      <c r="M83" s="24">
        <v>18</v>
      </c>
      <c r="N83" s="33" t="s">
        <v>131</v>
      </c>
      <c r="O83" s="24" t="s">
        <v>42</v>
      </c>
      <c r="P83" s="26">
        <v>1</v>
      </c>
      <c r="Q83" s="33"/>
      <c r="R83" s="24" t="s">
        <v>201</v>
      </c>
      <c r="S83" s="24">
        <v>16</v>
      </c>
      <c r="T83" s="33" t="s">
        <v>297</v>
      </c>
      <c r="U83" s="24" t="s">
        <v>158</v>
      </c>
      <c r="V83" s="26">
        <v>1</v>
      </c>
    </row>
    <row r="84" spans="1:22" ht="12.75" x14ac:dyDescent="0.2">
      <c r="A84" s="27"/>
      <c r="C84" s="24" t="s">
        <v>202</v>
      </c>
      <c r="D84" s="24">
        <v>20</v>
      </c>
      <c r="E84" s="33" t="s">
        <v>129</v>
      </c>
      <c r="F84" s="24" t="s">
        <v>109</v>
      </c>
      <c r="G84" s="25">
        <v>6</v>
      </c>
      <c r="H84" s="24">
        <v>1</v>
      </c>
      <c r="I84" s="24">
        <v>1</v>
      </c>
      <c r="J84" s="26">
        <v>2</v>
      </c>
      <c r="K84" s="33"/>
      <c r="L84" s="24" t="s">
        <v>202</v>
      </c>
      <c r="M84" s="24">
        <v>5</v>
      </c>
      <c r="N84" s="33" t="s">
        <v>194</v>
      </c>
      <c r="O84" s="24" t="s">
        <v>42</v>
      </c>
      <c r="P84" s="26">
        <v>1</v>
      </c>
      <c r="Q84" s="33"/>
      <c r="R84" s="24" t="s">
        <v>202</v>
      </c>
      <c r="S84" s="24">
        <v>9</v>
      </c>
      <c r="T84" s="33" t="s">
        <v>233</v>
      </c>
      <c r="U84" s="24" t="s">
        <v>158</v>
      </c>
      <c r="V84" s="26">
        <v>1</v>
      </c>
    </row>
    <row r="85" spans="1:22" ht="12.75" x14ac:dyDescent="0.2">
      <c r="A85" s="27"/>
      <c r="C85" s="24" t="s">
        <v>203</v>
      </c>
      <c r="D85" s="24">
        <v>16</v>
      </c>
      <c r="E85" s="33" t="s">
        <v>195</v>
      </c>
      <c r="F85" s="24" t="s">
        <v>42</v>
      </c>
      <c r="G85" s="25">
        <v>6</v>
      </c>
      <c r="H85" s="24">
        <v>1</v>
      </c>
      <c r="I85" s="24">
        <v>1</v>
      </c>
      <c r="J85" s="26">
        <v>2</v>
      </c>
      <c r="K85" s="33"/>
      <c r="L85" s="24" t="s">
        <v>203</v>
      </c>
      <c r="M85" s="24">
        <v>16</v>
      </c>
      <c r="N85" s="33" t="s">
        <v>195</v>
      </c>
      <c r="O85" s="24" t="s">
        <v>42</v>
      </c>
      <c r="P85" s="26">
        <v>1</v>
      </c>
      <c r="Q85" s="33"/>
      <c r="R85" s="24" t="s">
        <v>203</v>
      </c>
      <c r="S85" s="24">
        <v>14</v>
      </c>
      <c r="T85" s="33" t="s">
        <v>211</v>
      </c>
      <c r="U85" s="24" t="s">
        <v>158</v>
      </c>
      <c r="V85" s="26">
        <v>1</v>
      </c>
    </row>
    <row r="86" spans="1:22" ht="12.75" x14ac:dyDescent="0.2">
      <c r="A86" s="27"/>
      <c r="C86" s="24" t="s">
        <v>214</v>
      </c>
      <c r="D86" s="24">
        <v>3</v>
      </c>
      <c r="E86" s="33" t="s">
        <v>170</v>
      </c>
      <c r="F86" s="24" t="s">
        <v>42</v>
      </c>
      <c r="G86" s="25">
        <v>4</v>
      </c>
      <c r="H86" s="24">
        <v>1</v>
      </c>
      <c r="I86" s="24">
        <v>1</v>
      </c>
      <c r="J86" s="26">
        <v>2</v>
      </c>
      <c r="K86" s="33"/>
      <c r="L86" s="24" t="s">
        <v>214</v>
      </c>
      <c r="M86" s="24">
        <v>17</v>
      </c>
      <c r="N86" s="33" t="s">
        <v>247</v>
      </c>
      <c r="O86" s="24" t="s">
        <v>42</v>
      </c>
      <c r="P86" s="26">
        <v>1</v>
      </c>
      <c r="Q86" s="33"/>
      <c r="R86" s="24" t="s">
        <v>214</v>
      </c>
      <c r="S86" s="24">
        <v>8</v>
      </c>
      <c r="T86" s="33" t="s">
        <v>184</v>
      </c>
      <c r="U86" s="24" t="s">
        <v>158</v>
      </c>
      <c r="V86" s="26">
        <v>1</v>
      </c>
    </row>
    <row r="87" spans="1:22" ht="12.75" x14ac:dyDescent="0.2">
      <c r="A87" s="27"/>
      <c r="C87" s="24" t="s">
        <v>216</v>
      </c>
      <c r="D87" s="24">
        <v>18</v>
      </c>
      <c r="E87" s="33" t="s">
        <v>131</v>
      </c>
      <c r="F87" s="24" t="s">
        <v>42</v>
      </c>
      <c r="G87" s="25">
        <v>6</v>
      </c>
      <c r="H87" s="24">
        <v>1</v>
      </c>
      <c r="I87" s="24">
        <v>1</v>
      </c>
      <c r="J87" s="26">
        <v>2</v>
      </c>
      <c r="K87" s="33"/>
      <c r="L87" s="24" t="s">
        <v>216</v>
      </c>
      <c r="M87" s="24">
        <v>20</v>
      </c>
      <c r="N87" s="33" t="s">
        <v>129</v>
      </c>
      <c r="O87" s="24" t="s">
        <v>109</v>
      </c>
      <c r="P87" s="26">
        <v>1</v>
      </c>
      <c r="Q87" s="33"/>
      <c r="R87" s="24" t="s">
        <v>216</v>
      </c>
      <c r="S87" s="24">
        <v>12</v>
      </c>
      <c r="T87" s="33" t="s">
        <v>294</v>
      </c>
      <c r="U87" s="24" t="s">
        <v>158</v>
      </c>
      <c r="V87" s="26">
        <v>1</v>
      </c>
    </row>
    <row r="88" spans="1:22" ht="12.75" x14ac:dyDescent="0.2">
      <c r="A88" s="27"/>
      <c r="C88" s="24" t="s">
        <v>218</v>
      </c>
      <c r="D88" s="24">
        <v>11</v>
      </c>
      <c r="E88" s="33" t="s">
        <v>192</v>
      </c>
      <c r="F88" s="24" t="s">
        <v>52</v>
      </c>
      <c r="G88" s="25">
        <v>6</v>
      </c>
      <c r="H88" s="24">
        <v>1</v>
      </c>
      <c r="I88" s="24">
        <v>1</v>
      </c>
      <c r="J88" s="26">
        <v>2</v>
      </c>
      <c r="K88" s="33"/>
      <c r="L88" s="24" t="s">
        <v>218</v>
      </c>
      <c r="M88" s="24">
        <v>19</v>
      </c>
      <c r="N88" s="33" t="s">
        <v>243</v>
      </c>
      <c r="O88" s="24" t="s">
        <v>109</v>
      </c>
      <c r="P88" s="26">
        <v>1</v>
      </c>
      <c r="Q88" s="33"/>
      <c r="R88" s="24" t="s">
        <v>218</v>
      </c>
      <c r="S88" s="24">
        <v>3</v>
      </c>
      <c r="T88" s="33" t="s">
        <v>170</v>
      </c>
      <c r="U88" s="24" t="s">
        <v>42</v>
      </c>
      <c r="V88" s="26">
        <v>1</v>
      </c>
    </row>
    <row r="89" spans="1:22" ht="12.75" x14ac:dyDescent="0.2">
      <c r="A89" s="27"/>
      <c r="C89" s="24" t="s">
        <v>219</v>
      </c>
      <c r="D89" s="24">
        <v>19</v>
      </c>
      <c r="E89" s="33" t="s">
        <v>242</v>
      </c>
      <c r="F89" s="24" t="s">
        <v>52</v>
      </c>
      <c r="G89" s="25">
        <v>6</v>
      </c>
      <c r="H89" s="24">
        <v>1</v>
      </c>
      <c r="I89" s="24">
        <v>1</v>
      </c>
      <c r="J89" s="26">
        <v>2</v>
      </c>
      <c r="K89" s="33"/>
      <c r="L89" s="24" t="s">
        <v>219</v>
      </c>
      <c r="M89" s="24">
        <v>14</v>
      </c>
      <c r="N89" s="33" t="s">
        <v>236</v>
      </c>
      <c r="O89" s="24" t="s">
        <v>109</v>
      </c>
      <c r="P89" s="26">
        <v>1</v>
      </c>
      <c r="Q89" s="33"/>
      <c r="R89" s="24" t="s">
        <v>219</v>
      </c>
      <c r="S89" s="24">
        <v>18</v>
      </c>
      <c r="T89" s="33" t="s">
        <v>131</v>
      </c>
      <c r="U89" s="24" t="s">
        <v>42</v>
      </c>
      <c r="V89" s="26">
        <v>1</v>
      </c>
    </row>
    <row r="90" spans="1:22" ht="12.75" x14ac:dyDescent="0.2">
      <c r="A90" s="27"/>
      <c r="C90" s="24" t="s">
        <v>220</v>
      </c>
      <c r="D90" s="24">
        <v>5</v>
      </c>
      <c r="E90" s="33" t="s">
        <v>151</v>
      </c>
      <c r="F90" s="24" t="s">
        <v>91</v>
      </c>
      <c r="G90" s="25">
        <v>5</v>
      </c>
      <c r="H90" s="24">
        <v>1</v>
      </c>
      <c r="I90" s="24">
        <v>1</v>
      </c>
      <c r="J90" s="26">
        <v>2</v>
      </c>
      <c r="K90" s="33"/>
      <c r="L90" s="24" t="s">
        <v>220</v>
      </c>
      <c r="M90" s="24">
        <v>12</v>
      </c>
      <c r="N90" s="33" t="s">
        <v>241</v>
      </c>
      <c r="O90" s="24" t="s">
        <v>109</v>
      </c>
      <c r="P90" s="26">
        <v>1</v>
      </c>
      <c r="Q90" s="33"/>
      <c r="R90" s="24" t="s">
        <v>220</v>
      </c>
      <c r="S90" s="24">
        <v>16</v>
      </c>
      <c r="T90" s="33" t="s">
        <v>195</v>
      </c>
      <c r="U90" s="24" t="s">
        <v>42</v>
      </c>
      <c r="V90" s="26">
        <v>1</v>
      </c>
    </row>
    <row r="91" spans="1:22" ht="12.75" x14ac:dyDescent="0.2">
      <c r="A91" s="27"/>
      <c r="C91" s="24" t="s">
        <v>221</v>
      </c>
      <c r="D91" s="24">
        <v>3</v>
      </c>
      <c r="E91" s="33" t="s">
        <v>228</v>
      </c>
      <c r="F91" s="24" t="s">
        <v>44</v>
      </c>
      <c r="G91" s="25">
        <v>8</v>
      </c>
      <c r="H91" s="24">
        <v>1</v>
      </c>
      <c r="I91" s="24">
        <v>1</v>
      </c>
      <c r="J91" s="26">
        <v>2</v>
      </c>
      <c r="K91" s="33"/>
      <c r="L91" s="24" t="s">
        <v>221</v>
      </c>
      <c r="M91" s="24">
        <v>18</v>
      </c>
      <c r="N91" s="33" t="s">
        <v>162</v>
      </c>
      <c r="O91" s="24" t="s">
        <v>69</v>
      </c>
      <c r="P91" s="26">
        <v>1</v>
      </c>
      <c r="Q91" s="33"/>
      <c r="R91" s="24" t="s">
        <v>221</v>
      </c>
      <c r="S91" s="24">
        <v>10</v>
      </c>
      <c r="T91" s="33" t="s">
        <v>117</v>
      </c>
      <c r="U91" s="24" t="s">
        <v>42</v>
      </c>
      <c r="V91" s="26">
        <v>1</v>
      </c>
    </row>
    <row r="92" spans="1:22" ht="12.75" x14ac:dyDescent="0.2">
      <c r="A92" s="27"/>
      <c r="C92" s="24" t="s">
        <v>222</v>
      </c>
      <c r="D92" s="24">
        <v>9</v>
      </c>
      <c r="E92" s="33" t="s">
        <v>253</v>
      </c>
      <c r="F92" s="24" t="s">
        <v>44</v>
      </c>
      <c r="G92" s="25">
        <v>8</v>
      </c>
      <c r="H92" s="24">
        <v>1</v>
      </c>
      <c r="I92" s="24">
        <v>1</v>
      </c>
      <c r="J92" s="26">
        <v>2</v>
      </c>
      <c r="K92" s="33"/>
      <c r="L92" s="24" t="s">
        <v>222</v>
      </c>
      <c r="M92" s="24">
        <v>3</v>
      </c>
      <c r="N92" s="33" t="s">
        <v>139</v>
      </c>
      <c r="O92" s="24" t="s">
        <v>84</v>
      </c>
      <c r="P92" s="26">
        <v>1</v>
      </c>
      <c r="Q92" s="33"/>
      <c r="R92" s="24" t="s">
        <v>222</v>
      </c>
      <c r="S92" s="24">
        <v>10</v>
      </c>
      <c r="T92" s="33" t="s">
        <v>168</v>
      </c>
      <c r="U92" s="24" t="s">
        <v>109</v>
      </c>
      <c r="V92" s="26">
        <v>1</v>
      </c>
    </row>
    <row r="93" spans="1:22" ht="12.75" x14ac:dyDescent="0.2">
      <c r="A93" s="27"/>
      <c r="C93" s="24" t="s">
        <v>223</v>
      </c>
      <c r="D93" s="24">
        <v>19</v>
      </c>
      <c r="E93" s="33" t="s">
        <v>243</v>
      </c>
      <c r="F93" s="24" t="s">
        <v>109</v>
      </c>
      <c r="G93" s="25">
        <v>6</v>
      </c>
      <c r="H93" s="24">
        <v>1</v>
      </c>
      <c r="I93" s="24">
        <v>1</v>
      </c>
      <c r="J93" s="26">
        <v>2</v>
      </c>
      <c r="K93" s="33"/>
      <c r="L93" s="24" t="s">
        <v>223</v>
      </c>
      <c r="M93" s="24">
        <v>7</v>
      </c>
      <c r="N93" s="33" t="s">
        <v>248</v>
      </c>
      <c r="O93" s="24" t="s">
        <v>84</v>
      </c>
      <c r="P93" s="26">
        <v>1</v>
      </c>
      <c r="Q93" s="33"/>
      <c r="R93" s="24" t="s">
        <v>223</v>
      </c>
      <c r="S93" s="24">
        <v>13</v>
      </c>
      <c r="T93" s="33" t="s">
        <v>274</v>
      </c>
      <c r="U93" s="24" t="s">
        <v>109</v>
      </c>
      <c r="V93" s="26">
        <v>1</v>
      </c>
    </row>
    <row r="94" spans="1:22" ht="12.75" x14ac:dyDescent="0.2">
      <c r="A94" s="27"/>
      <c r="C94" s="24" t="s">
        <v>224</v>
      </c>
      <c r="D94" s="24">
        <v>13</v>
      </c>
      <c r="E94" s="33" t="s">
        <v>190</v>
      </c>
      <c r="F94" s="24" t="s">
        <v>57</v>
      </c>
      <c r="G94" s="25">
        <v>5</v>
      </c>
      <c r="H94" s="24">
        <v>0</v>
      </c>
      <c r="I94" s="24">
        <v>2</v>
      </c>
      <c r="J94" s="26">
        <v>2</v>
      </c>
      <c r="K94" s="33"/>
      <c r="L94" s="24" t="s">
        <v>224</v>
      </c>
      <c r="M94" s="24">
        <v>2</v>
      </c>
      <c r="N94" s="33" t="s">
        <v>141</v>
      </c>
      <c r="O94" s="24" t="s">
        <v>84</v>
      </c>
      <c r="P94" s="26">
        <v>1</v>
      </c>
      <c r="Q94" s="33"/>
      <c r="R94" s="24" t="s">
        <v>224</v>
      </c>
      <c r="S94" s="24">
        <v>6</v>
      </c>
      <c r="T94" s="33" t="s">
        <v>271</v>
      </c>
      <c r="U94" s="24" t="s">
        <v>109</v>
      </c>
      <c r="V94" s="26">
        <v>1</v>
      </c>
    </row>
    <row r="95" spans="1:22" ht="12.75" x14ac:dyDescent="0.2">
      <c r="A95" s="27"/>
      <c r="C95" s="24" t="s">
        <v>225</v>
      </c>
      <c r="D95" s="24">
        <v>7</v>
      </c>
      <c r="E95" s="33" t="s">
        <v>244</v>
      </c>
      <c r="F95" s="24" t="s">
        <v>64</v>
      </c>
      <c r="G95" s="25">
        <v>8</v>
      </c>
      <c r="H95" s="24">
        <v>0</v>
      </c>
      <c r="I95" s="24">
        <v>2</v>
      </c>
      <c r="J95" s="26">
        <v>2</v>
      </c>
      <c r="K95" s="33"/>
      <c r="L95" s="24" t="s">
        <v>225</v>
      </c>
      <c r="M95" s="24">
        <v>19</v>
      </c>
      <c r="N95" s="33" t="s">
        <v>147</v>
      </c>
      <c r="O95" s="24" t="s">
        <v>91</v>
      </c>
      <c r="P95" s="26">
        <v>1</v>
      </c>
      <c r="Q95" s="33"/>
      <c r="R95" s="24" t="s">
        <v>225</v>
      </c>
      <c r="S95" s="24">
        <v>20</v>
      </c>
      <c r="T95" s="33" t="s">
        <v>129</v>
      </c>
      <c r="U95" s="24" t="s">
        <v>109</v>
      </c>
      <c r="V95" s="26">
        <v>1</v>
      </c>
    </row>
    <row r="96" spans="1:22" ht="12.75" x14ac:dyDescent="0.2">
      <c r="A96" s="27"/>
      <c r="C96" s="24" t="s">
        <v>226</v>
      </c>
      <c r="D96" s="24">
        <v>4</v>
      </c>
      <c r="E96" s="33" t="s">
        <v>166</v>
      </c>
      <c r="F96" s="24" t="s">
        <v>109</v>
      </c>
      <c r="G96" s="25">
        <v>6</v>
      </c>
      <c r="H96" s="24">
        <v>0</v>
      </c>
      <c r="I96" s="24">
        <v>2</v>
      </c>
      <c r="J96" s="26">
        <v>2</v>
      </c>
      <c r="K96" s="33"/>
      <c r="L96" s="24" t="s">
        <v>226</v>
      </c>
      <c r="M96" s="24">
        <v>5</v>
      </c>
      <c r="N96" s="33" t="s">
        <v>151</v>
      </c>
      <c r="O96" s="24" t="s">
        <v>91</v>
      </c>
      <c r="P96" s="26">
        <v>1</v>
      </c>
      <c r="Q96" s="33"/>
      <c r="R96" s="24" t="s">
        <v>226</v>
      </c>
      <c r="S96" s="24">
        <v>5</v>
      </c>
      <c r="T96" s="33" t="s">
        <v>269</v>
      </c>
      <c r="U96" s="24" t="s">
        <v>109</v>
      </c>
      <c r="V96" s="26">
        <v>1</v>
      </c>
    </row>
    <row r="97" spans="1:22" ht="12.75" x14ac:dyDescent="0.2">
      <c r="A97" s="27"/>
      <c r="C97" s="24" t="s">
        <v>227</v>
      </c>
      <c r="D97" s="24">
        <v>10</v>
      </c>
      <c r="E97" s="33" t="s">
        <v>125</v>
      </c>
      <c r="F97" s="24" t="s">
        <v>52</v>
      </c>
      <c r="G97" s="25">
        <v>6</v>
      </c>
      <c r="H97" s="24">
        <v>0</v>
      </c>
      <c r="I97" s="24">
        <v>2</v>
      </c>
      <c r="J97" s="26">
        <v>2</v>
      </c>
      <c r="K97" s="33"/>
      <c r="L97" s="24" t="s">
        <v>227</v>
      </c>
      <c r="M97" s="24">
        <v>2</v>
      </c>
      <c r="N97" s="33" t="s">
        <v>251</v>
      </c>
      <c r="O97" s="24" t="s">
        <v>91</v>
      </c>
      <c r="P97" s="26">
        <v>1</v>
      </c>
      <c r="Q97" s="33"/>
      <c r="R97" s="24" t="s">
        <v>227</v>
      </c>
      <c r="S97" s="24">
        <v>11</v>
      </c>
      <c r="T97" s="33" t="s">
        <v>234</v>
      </c>
      <c r="U97" s="24" t="s">
        <v>109</v>
      </c>
      <c r="V97" s="26">
        <v>1</v>
      </c>
    </row>
    <row r="98" spans="1:22" ht="12.75" x14ac:dyDescent="0.2">
      <c r="A98" s="27"/>
      <c r="C98" s="24" t="s">
        <v>229</v>
      </c>
      <c r="D98" s="24">
        <v>5</v>
      </c>
      <c r="E98" s="33" t="s">
        <v>245</v>
      </c>
      <c r="F98" s="24" t="s">
        <v>44</v>
      </c>
      <c r="G98" s="25">
        <v>8</v>
      </c>
      <c r="H98" s="24">
        <v>0</v>
      </c>
      <c r="I98" s="24">
        <v>2</v>
      </c>
      <c r="J98" s="26">
        <v>2</v>
      </c>
      <c r="K98" s="33"/>
      <c r="L98" s="24" t="s">
        <v>229</v>
      </c>
      <c r="M98" s="24">
        <v>6</v>
      </c>
      <c r="N98" s="33" t="s">
        <v>210</v>
      </c>
      <c r="O98" s="24" t="s">
        <v>44</v>
      </c>
      <c r="P98" s="26">
        <v>1</v>
      </c>
      <c r="Q98" s="33"/>
      <c r="R98" s="24" t="s">
        <v>229</v>
      </c>
      <c r="S98" s="24">
        <v>17</v>
      </c>
      <c r="T98" s="33" t="s">
        <v>108</v>
      </c>
      <c r="U98" s="24" t="s">
        <v>109</v>
      </c>
      <c r="V98" s="26">
        <v>1</v>
      </c>
    </row>
    <row r="99" spans="1:22" ht="12.75" x14ac:dyDescent="0.2">
      <c r="A99" s="27"/>
      <c r="C99" s="24" t="s">
        <v>231</v>
      </c>
      <c r="D99" s="24">
        <v>17</v>
      </c>
      <c r="E99" s="33" t="s">
        <v>246</v>
      </c>
      <c r="F99" s="24" t="s">
        <v>64</v>
      </c>
      <c r="G99" s="25">
        <v>8</v>
      </c>
      <c r="H99" s="24">
        <v>1</v>
      </c>
      <c r="I99" s="24">
        <v>0</v>
      </c>
      <c r="J99" s="26">
        <v>1</v>
      </c>
      <c r="K99" s="33"/>
      <c r="L99" s="24" t="s">
        <v>231</v>
      </c>
      <c r="M99" s="24">
        <v>3</v>
      </c>
      <c r="N99" s="33" t="s">
        <v>228</v>
      </c>
      <c r="O99" s="24" t="s">
        <v>44</v>
      </c>
      <c r="P99" s="26">
        <v>1</v>
      </c>
      <c r="Q99" s="33"/>
      <c r="R99" s="24" t="s">
        <v>231</v>
      </c>
      <c r="S99" s="24">
        <v>19</v>
      </c>
      <c r="T99" s="33" t="s">
        <v>243</v>
      </c>
      <c r="U99" s="24" t="s">
        <v>109</v>
      </c>
      <c r="V99" s="26">
        <v>1</v>
      </c>
    </row>
    <row r="100" spans="1:22" ht="12.75" x14ac:dyDescent="0.2">
      <c r="A100" s="27"/>
      <c r="C100" s="24" t="s">
        <v>232</v>
      </c>
      <c r="D100" s="24">
        <v>17</v>
      </c>
      <c r="E100" s="33" t="s">
        <v>247</v>
      </c>
      <c r="F100" s="24" t="s">
        <v>42</v>
      </c>
      <c r="G100" s="25">
        <v>6</v>
      </c>
      <c r="H100" s="24">
        <v>1</v>
      </c>
      <c r="I100" s="24">
        <v>0</v>
      </c>
      <c r="J100" s="26">
        <v>1</v>
      </c>
      <c r="K100" s="33"/>
      <c r="L100" s="24" t="s">
        <v>232</v>
      </c>
      <c r="M100" s="24">
        <v>9</v>
      </c>
      <c r="N100" s="33" t="s">
        <v>253</v>
      </c>
      <c r="O100" s="24" t="s">
        <v>44</v>
      </c>
      <c r="P100" s="26">
        <v>1</v>
      </c>
      <c r="Q100" s="33"/>
      <c r="R100" s="24" t="s">
        <v>232</v>
      </c>
      <c r="S100" s="24">
        <v>7</v>
      </c>
      <c r="T100" s="33" t="s">
        <v>302</v>
      </c>
      <c r="U100" s="24" t="s">
        <v>109</v>
      </c>
      <c r="V100" s="26">
        <v>1</v>
      </c>
    </row>
    <row r="101" spans="1:22" ht="12.75" x14ac:dyDescent="0.2">
      <c r="A101" s="27"/>
      <c r="C101" s="24" t="s">
        <v>249</v>
      </c>
      <c r="D101" s="24">
        <v>9</v>
      </c>
      <c r="E101" s="33" t="s">
        <v>133</v>
      </c>
      <c r="F101" s="24" t="s">
        <v>42</v>
      </c>
      <c r="G101" s="25">
        <v>5</v>
      </c>
      <c r="H101" s="24">
        <v>1</v>
      </c>
      <c r="I101" s="24">
        <v>0</v>
      </c>
      <c r="J101" s="26">
        <v>1</v>
      </c>
      <c r="K101" s="33"/>
      <c r="L101" s="24" t="s">
        <v>249</v>
      </c>
      <c r="M101" s="24">
        <v>8</v>
      </c>
      <c r="N101" s="33" t="s">
        <v>143</v>
      </c>
      <c r="O101" s="24" t="s">
        <v>98</v>
      </c>
      <c r="P101" s="26">
        <v>1</v>
      </c>
      <c r="Q101" s="33"/>
      <c r="R101" s="24" t="s">
        <v>249</v>
      </c>
      <c r="S101" s="24">
        <v>12</v>
      </c>
      <c r="T101" s="33" t="s">
        <v>241</v>
      </c>
      <c r="U101" s="24" t="s">
        <v>109</v>
      </c>
      <c r="V101" s="26">
        <v>1</v>
      </c>
    </row>
    <row r="102" spans="1:22" ht="12.75" x14ac:dyDescent="0.2">
      <c r="A102" s="27"/>
      <c r="C102" s="24" t="s">
        <v>250</v>
      </c>
      <c r="D102" s="24">
        <v>16</v>
      </c>
      <c r="E102" s="33" t="s">
        <v>135</v>
      </c>
      <c r="F102" s="24" t="s">
        <v>52</v>
      </c>
      <c r="G102" s="25">
        <v>6</v>
      </c>
      <c r="H102" s="24">
        <v>1</v>
      </c>
      <c r="I102" s="24">
        <v>0</v>
      </c>
      <c r="J102" s="26">
        <v>1</v>
      </c>
      <c r="K102" s="33"/>
      <c r="L102" s="24"/>
      <c r="M102" s="24"/>
      <c r="N102" s="33"/>
      <c r="O102" s="24"/>
      <c r="P102" s="26"/>
      <c r="Q102" s="33"/>
      <c r="R102" s="24" t="s">
        <v>250</v>
      </c>
      <c r="S102" s="24">
        <v>12</v>
      </c>
      <c r="T102" s="33" t="s">
        <v>207</v>
      </c>
      <c r="U102" s="24" t="s">
        <v>69</v>
      </c>
      <c r="V102" s="26">
        <v>1</v>
      </c>
    </row>
    <row r="103" spans="1:22" ht="12.75" x14ac:dyDescent="0.2">
      <c r="A103" s="27"/>
      <c r="C103" s="24" t="s">
        <v>252</v>
      </c>
      <c r="D103" s="24">
        <v>17</v>
      </c>
      <c r="E103" s="33" t="s">
        <v>137</v>
      </c>
      <c r="F103" s="24" t="s">
        <v>57</v>
      </c>
      <c r="G103" s="25">
        <v>5</v>
      </c>
      <c r="H103" s="24">
        <v>1</v>
      </c>
      <c r="I103" s="24">
        <v>0</v>
      </c>
      <c r="J103" s="26">
        <v>1</v>
      </c>
      <c r="K103" s="33"/>
      <c r="L103" s="24"/>
      <c r="M103" s="24"/>
      <c r="N103" s="33"/>
      <c r="O103" s="24"/>
      <c r="P103" s="26"/>
      <c r="Q103" s="33"/>
      <c r="R103" s="24" t="s">
        <v>252</v>
      </c>
      <c r="S103" s="24">
        <v>2</v>
      </c>
      <c r="T103" s="33" t="s">
        <v>217</v>
      </c>
      <c r="U103" s="24" t="s">
        <v>69</v>
      </c>
      <c r="V103" s="26">
        <v>1</v>
      </c>
    </row>
    <row r="104" spans="1:22" ht="12.75" x14ac:dyDescent="0.2">
      <c r="A104" s="27"/>
      <c r="C104" s="24" t="s">
        <v>254</v>
      </c>
      <c r="D104" s="24">
        <v>3</v>
      </c>
      <c r="E104" s="33" t="s">
        <v>139</v>
      </c>
      <c r="F104" s="24" t="s">
        <v>84</v>
      </c>
      <c r="G104" s="25">
        <v>5</v>
      </c>
      <c r="H104" s="24">
        <v>1</v>
      </c>
      <c r="I104" s="24">
        <v>0</v>
      </c>
      <c r="J104" s="26">
        <v>1</v>
      </c>
      <c r="K104" s="33"/>
      <c r="L104" s="24"/>
      <c r="M104" s="24"/>
      <c r="N104" s="33"/>
      <c r="O104" s="24"/>
      <c r="P104" s="26"/>
      <c r="Q104" s="33"/>
      <c r="R104" s="24" t="s">
        <v>254</v>
      </c>
      <c r="S104" s="24">
        <v>17</v>
      </c>
      <c r="T104" s="33" t="s">
        <v>106</v>
      </c>
      <c r="U104" s="24" t="s">
        <v>69</v>
      </c>
      <c r="V104" s="26">
        <v>1</v>
      </c>
    </row>
    <row r="105" spans="1:22" ht="12.75" x14ac:dyDescent="0.2">
      <c r="A105" s="27"/>
      <c r="C105" s="24" t="s">
        <v>255</v>
      </c>
      <c r="D105" s="24">
        <v>7</v>
      </c>
      <c r="E105" s="33" t="s">
        <v>248</v>
      </c>
      <c r="F105" s="24" t="s">
        <v>84</v>
      </c>
      <c r="G105" s="25">
        <v>5</v>
      </c>
      <c r="H105" s="24">
        <v>1</v>
      </c>
      <c r="I105" s="24">
        <v>0</v>
      </c>
      <c r="J105" s="26">
        <v>1</v>
      </c>
      <c r="K105" s="33"/>
      <c r="L105" s="24"/>
      <c r="M105" s="24"/>
      <c r="N105" s="33"/>
      <c r="O105" s="24"/>
      <c r="P105" s="26"/>
      <c r="Q105" s="33"/>
      <c r="R105" s="24" t="s">
        <v>255</v>
      </c>
      <c r="S105" s="24">
        <v>9</v>
      </c>
      <c r="T105" s="33" t="s">
        <v>208</v>
      </c>
      <c r="U105" s="24" t="s">
        <v>84</v>
      </c>
      <c r="V105" s="26">
        <v>1</v>
      </c>
    </row>
    <row r="106" spans="1:22" ht="12.75" x14ac:dyDescent="0.2">
      <c r="A106" s="27"/>
      <c r="C106" s="24" t="s">
        <v>256</v>
      </c>
      <c r="D106" s="24">
        <v>2</v>
      </c>
      <c r="E106" s="33" t="s">
        <v>141</v>
      </c>
      <c r="F106" s="24" t="s">
        <v>84</v>
      </c>
      <c r="G106" s="25">
        <v>5</v>
      </c>
      <c r="H106" s="24">
        <v>1</v>
      </c>
      <c r="I106" s="24">
        <v>0</v>
      </c>
      <c r="J106" s="26">
        <v>1</v>
      </c>
      <c r="K106" s="33"/>
      <c r="L106" s="24"/>
      <c r="M106" s="24"/>
      <c r="N106" s="33"/>
      <c r="O106" s="24"/>
      <c r="P106" s="26"/>
      <c r="Q106" s="33"/>
      <c r="R106" s="24" t="s">
        <v>256</v>
      </c>
      <c r="S106" s="24">
        <v>4</v>
      </c>
      <c r="T106" s="33" t="s">
        <v>174</v>
      </c>
      <c r="U106" s="24" t="s">
        <v>84</v>
      </c>
      <c r="V106" s="26">
        <v>1</v>
      </c>
    </row>
    <row r="107" spans="1:22" ht="12.75" x14ac:dyDescent="0.2">
      <c r="A107" s="27"/>
      <c r="C107" s="24" t="s">
        <v>258</v>
      </c>
      <c r="D107" s="24">
        <v>8</v>
      </c>
      <c r="E107" s="33" t="s">
        <v>143</v>
      </c>
      <c r="F107" s="24" t="s">
        <v>98</v>
      </c>
      <c r="G107" s="25">
        <v>8</v>
      </c>
      <c r="H107" s="24">
        <v>1</v>
      </c>
      <c r="I107" s="24">
        <v>0</v>
      </c>
      <c r="J107" s="26">
        <v>1</v>
      </c>
      <c r="K107" s="33"/>
      <c r="L107" s="24"/>
      <c r="M107" s="24"/>
      <c r="N107" s="33"/>
      <c r="O107" s="24"/>
      <c r="P107" s="26"/>
      <c r="Q107" s="33"/>
      <c r="R107" s="24" t="s">
        <v>258</v>
      </c>
      <c r="S107" s="24">
        <v>6</v>
      </c>
      <c r="T107" s="33" t="s">
        <v>176</v>
      </c>
      <c r="U107" s="24" t="s">
        <v>84</v>
      </c>
      <c r="V107" s="26">
        <v>1</v>
      </c>
    </row>
    <row r="108" spans="1:22" ht="12.75" x14ac:dyDescent="0.2">
      <c r="A108" s="27"/>
      <c r="C108" s="24" t="s">
        <v>260</v>
      </c>
      <c r="D108" s="24">
        <v>2</v>
      </c>
      <c r="E108" s="33" t="s">
        <v>251</v>
      </c>
      <c r="F108" s="24" t="s">
        <v>91</v>
      </c>
      <c r="G108" s="25">
        <v>1</v>
      </c>
      <c r="H108" s="24">
        <v>1</v>
      </c>
      <c r="I108" s="24">
        <v>0</v>
      </c>
      <c r="J108" s="26">
        <v>1</v>
      </c>
      <c r="K108" s="33"/>
      <c r="L108" s="24"/>
      <c r="M108" s="24"/>
      <c r="N108" s="33"/>
      <c r="O108" s="24"/>
      <c r="P108" s="26"/>
      <c r="Q108" s="33"/>
      <c r="R108" s="24" t="s">
        <v>260</v>
      </c>
      <c r="S108" s="24">
        <v>5</v>
      </c>
      <c r="T108" s="33" t="s">
        <v>279</v>
      </c>
      <c r="U108" s="24" t="s">
        <v>84</v>
      </c>
      <c r="V108" s="26">
        <v>1</v>
      </c>
    </row>
    <row r="109" spans="1:22" ht="12.75" x14ac:dyDescent="0.2">
      <c r="A109" s="27"/>
      <c r="C109" s="24" t="s">
        <v>262</v>
      </c>
      <c r="D109" s="24">
        <v>6</v>
      </c>
      <c r="E109" s="33" t="s">
        <v>210</v>
      </c>
      <c r="F109" s="24" t="s">
        <v>44</v>
      </c>
      <c r="G109" s="25">
        <v>8</v>
      </c>
      <c r="H109" s="24">
        <v>1</v>
      </c>
      <c r="I109" s="24">
        <v>0</v>
      </c>
      <c r="J109" s="26">
        <v>1</v>
      </c>
      <c r="K109" s="33"/>
      <c r="L109" s="24"/>
      <c r="M109" s="24"/>
      <c r="N109" s="33"/>
      <c r="O109" s="24"/>
      <c r="P109" s="26"/>
      <c r="Q109" s="33"/>
      <c r="R109" s="24" t="s">
        <v>262</v>
      </c>
      <c r="S109" s="24">
        <v>13</v>
      </c>
      <c r="T109" s="33" t="s">
        <v>83</v>
      </c>
      <c r="U109" s="24" t="s">
        <v>84</v>
      </c>
      <c r="V109" s="26">
        <v>1</v>
      </c>
    </row>
    <row r="110" spans="1:22" ht="12.75" x14ac:dyDescent="0.2">
      <c r="A110" s="27"/>
      <c r="C110" s="24" t="s">
        <v>264</v>
      </c>
      <c r="D110" s="24">
        <v>15</v>
      </c>
      <c r="E110" s="33" t="s">
        <v>157</v>
      </c>
      <c r="F110" s="24" t="s">
        <v>158</v>
      </c>
      <c r="G110" s="25">
        <v>5</v>
      </c>
      <c r="H110" s="24">
        <v>1</v>
      </c>
      <c r="I110" s="24">
        <v>0</v>
      </c>
      <c r="J110" s="26">
        <v>1</v>
      </c>
      <c r="K110" s="33"/>
      <c r="L110" s="24"/>
      <c r="M110" s="24"/>
      <c r="N110" s="33"/>
      <c r="O110" s="24"/>
      <c r="P110" s="26"/>
      <c r="Q110" s="33"/>
      <c r="R110" s="24" t="s">
        <v>264</v>
      </c>
      <c r="S110" s="24">
        <v>13</v>
      </c>
      <c r="T110" s="33" t="s">
        <v>289</v>
      </c>
      <c r="U110" s="24" t="s">
        <v>91</v>
      </c>
      <c r="V110" s="26">
        <v>1</v>
      </c>
    </row>
    <row r="111" spans="1:22" ht="12.75" x14ac:dyDescent="0.2">
      <c r="A111" s="27"/>
      <c r="C111" s="24" t="s">
        <v>265</v>
      </c>
      <c r="D111" s="24">
        <v>20</v>
      </c>
      <c r="E111" s="33" t="s">
        <v>257</v>
      </c>
      <c r="F111" s="24" t="s">
        <v>158</v>
      </c>
      <c r="G111" s="25">
        <v>5</v>
      </c>
      <c r="H111" s="24">
        <v>1</v>
      </c>
      <c r="I111" s="24">
        <v>0</v>
      </c>
      <c r="J111" s="26">
        <v>1</v>
      </c>
      <c r="K111" s="33"/>
      <c r="L111" s="24"/>
      <c r="M111" s="24"/>
      <c r="N111" s="33"/>
      <c r="O111" s="24"/>
      <c r="P111" s="26"/>
      <c r="Q111" s="33"/>
      <c r="R111" s="24" t="s">
        <v>265</v>
      </c>
      <c r="S111" s="24">
        <v>5</v>
      </c>
      <c r="T111" s="33" t="s">
        <v>151</v>
      </c>
      <c r="U111" s="24" t="s">
        <v>91</v>
      </c>
      <c r="V111" s="26">
        <v>1</v>
      </c>
    </row>
    <row r="112" spans="1:22" ht="12.75" x14ac:dyDescent="0.2">
      <c r="A112" s="27"/>
      <c r="C112" s="24" t="s">
        <v>266</v>
      </c>
      <c r="D112" s="24">
        <v>18</v>
      </c>
      <c r="E112" s="33" t="s">
        <v>259</v>
      </c>
      <c r="F112" s="24" t="s">
        <v>64</v>
      </c>
      <c r="G112" s="25">
        <v>8</v>
      </c>
      <c r="H112" s="24">
        <v>0</v>
      </c>
      <c r="I112" s="24">
        <v>1</v>
      </c>
      <c r="J112" s="26">
        <v>1</v>
      </c>
      <c r="K112" s="33"/>
      <c r="L112" s="24"/>
      <c r="M112" s="24"/>
      <c r="N112" s="33"/>
      <c r="O112" s="24"/>
      <c r="P112" s="26"/>
      <c r="Q112" s="33"/>
      <c r="R112" s="24" t="s">
        <v>266</v>
      </c>
      <c r="S112" s="24">
        <v>2</v>
      </c>
      <c r="T112" s="33" t="s">
        <v>303</v>
      </c>
      <c r="U112" s="24" t="s">
        <v>44</v>
      </c>
      <c r="V112" s="26">
        <v>1</v>
      </c>
    </row>
    <row r="113" spans="1:22" ht="12.75" x14ac:dyDescent="0.2">
      <c r="A113" s="27"/>
      <c r="C113" s="24" t="s">
        <v>267</v>
      </c>
      <c r="D113" s="24">
        <v>6</v>
      </c>
      <c r="E113" s="33" t="s">
        <v>263</v>
      </c>
      <c r="F113" s="24" t="s">
        <v>64</v>
      </c>
      <c r="G113" s="25">
        <v>8</v>
      </c>
      <c r="H113" s="24">
        <v>0</v>
      </c>
      <c r="I113" s="24">
        <v>1</v>
      </c>
      <c r="J113" s="26">
        <v>1</v>
      </c>
      <c r="K113" s="33"/>
      <c r="L113" s="24"/>
      <c r="M113" s="24"/>
      <c r="N113" s="33"/>
      <c r="O113" s="24"/>
      <c r="P113" s="26"/>
      <c r="Q113" s="33"/>
      <c r="R113" s="24" t="s">
        <v>267</v>
      </c>
      <c r="S113" s="24">
        <v>3</v>
      </c>
      <c r="T113" s="33" t="s">
        <v>228</v>
      </c>
      <c r="U113" s="24" t="s">
        <v>44</v>
      </c>
      <c r="V113" s="26">
        <v>1</v>
      </c>
    </row>
    <row r="114" spans="1:22" ht="12.75" x14ac:dyDescent="0.2">
      <c r="A114" s="27"/>
      <c r="C114" s="24" t="s">
        <v>268</v>
      </c>
      <c r="D114" s="24">
        <v>10</v>
      </c>
      <c r="E114" s="33" t="s">
        <v>301</v>
      </c>
      <c r="F114" s="24" t="s">
        <v>49</v>
      </c>
      <c r="G114" s="25">
        <v>8</v>
      </c>
      <c r="H114" s="24">
        <v>0</v>
      </c>
      <c r="I114" s="24">
        <v>1</v>
      </c>
      <c r="J114" s="26">
        <v>1</v>
      </c>
      <c r="K114" s="33"/>
      <c r="L114" s="24"/>
      <c r="M114" s="24"/>
      <c r="N114" s="33"/>
      <c r="O114" s="24"/>
      <c r="P114" s="26"/>
      <c r="Q114" s="33"/>
      <c r="R114" s="24" t="s">
        <v>268</v>
      </c>
      <c r="S114" s="24">
        <v>11</v>
      </c>
      <c r="T114" s="33" t="s">
        <v>282</v>
      </c>
      <c r="U114" s="24" t="s">
        <v>44</v>
      </c>
      <c r="V114" s="26">
        <v>1</v>
      </c>
    </row>
    <row r="115" spans="1:22" ht="12.75" x14ac:dyDescent="0.2">
      <c r="A115" s="27"/>
      <c r="C115" s="24" t="s">
        <v>270</v>
      </c>
      <c r="D115" s="24">
        <v>12</v>
      </c>
      <c r="E115" s="33" t="s">
        <v>213</v>
      </c>
      <c r="F115" s="24" t="s">
        <v>49</v>
      </c>
      <c r="G115" s="25">
        <v>8</v>
      </c>
      <c r="H115" s="24">
        <v>0</v>
      </c>
      <c r="I115" s="24">
        <v>1</v>
      </c>
      <c r="J115" s="26">
        <v>1</v>
      </c>
      <c r="K115" s="33"/>
      <c r="L115" s="24"/>
      <c r="M115" s="24"/>
      <c r="N115" s="33"/>
      <c r="O115" s="24"/>
      <c r="P115" s="26"/>
      <c r="Q115" s="33"/>
      <c r="R115" s="24" t="s">
        <v>270</v>
      </c>
      <c r="S115" s="24">
        <v>16</v>
      </c>
      <c r="T115" s="33" t="s">
        <v>292</v>
      </c>
      <c r="U115" s="24" t="s">
        <v>44</v>
      </c>
      <c r="V115" s="26">
        <v>1</v>
      </c>
    </row>
    <row r="116" spans="1:22" ht="12.75" x14ac:dyDescent="0.2">
      <c r="A116" s="27"/>
      <c r="C116" s="24" t="s">
        <v>272</v>
      </c>
      <c r="D116" s="24">
        <v>16</v>
      </c>
      <c r="E116" s="33" t="s">
        <v>215</v>
      </c>
      <c r="F116" s="24" t="s">
        <v>49</v>
      </c>
      <c r="G116" s="25">
        <v>8</v>
      </c>
      <c r="H116" s="24">
        <v>0</v>
      </c>
      <c r="I116" s="24">
        <v>1</v>
      </c>
      <c r="J116" s="26">
        <v>1</v>
      </c>
      <c r="K116" s="33"/>
      <c r="L116" s="24"/>
      <c r="M116" s="24"/>
      <c r="N116" s="33"/>
      <c r="O116" s="24"/>
      <c r="P116" s="26"/>
      <c r="Q116" s="33"/>
      <c r="R116" s="24" t="s">
        <v>272</v>
      </c>
      <c r="S116" s="24">
        <v>9</v>
      </c>
      <c r="T116" s="33" t="s">
        <v>253</v>
      </c>
      <c r="U116" s="24" t="s">
        <v>44</v>
      </c>
      <c r="V116" s="26">
        <v>1</v>
      </c>
    </row>
    <row r="117" spans="1:22" ht="12.75" x14ac:dyDescent="0.2">
      <c r="A117" s="27"/>
      <c r="C117" s="24" t="s">
        <v>273</v>
      </c>
      <c r="D117" s="24">
        <v>2</v>
      </c>
      <c r="E117" s="33" t="s">
        <v>217</v>
      </c>
      <c r="F117" s="24" t="s">
        <v>69</v>
      </c>
      <c r="G117" s="25">
        <v>6</v>
      </c>
      <c r="H117" s="24">
        <v>0</v>
      </c>
      <c r="I117" s="24">
        <v>1</v>
      </c>
      <c r="J117" s="26">
        <v>1</v>
      </c>
      <c r="K117" s="33"/>
      <c r="L117" s="24"/>
      <c r="M117" s="24"/>
      <c r="N117" s="33"/>
      <c r="O117" s="24"/>
      <c r="P117" s="26"/>
      <c r="Q117" s="33"/>
      <c r="R117" s="24" t="s">
        <v>273</v>
      </c>
      <c r="S117" s="24">
        <v>1</v>
      </c>
      <c r="T117" s="33" t="s">
        <v>304</v>
      </c>
      <c r="U117" s="24" t="s">
        <v>44</v>
      </c>
      <c r="V117" s="26">
        <v>1</v>
      </c>
    </row>
    <row r="118" spans="1:22" ht="12.75" x14ac:dyDescent="0.2">
      <c r="A118" s="27"/>
      <c r="C118" s="24" t="s">
        <v>275</v>
      </c>
      <c r="D118" s="24">
        <v>5</v>
      </c>
      <c r="E118" s="33" t="s">
        <v>269</v>
      </c>
      <c r="F118" s="24" t="s">
        <v>109</v>
      </c>
      <c r="G118" s="25">
        <v>6</v>
      </c>
      <c r="H118" s="24">
        <v>0</v>
      </c>
      <c r="I118" s="24">
        <v>1</v>
      </c>
      <c r="J118" s="26">
        <v>1</v>
      </c>
      <c r="K118" s="33"/>
      <c r="L118" s="24"/>
      <c r="M118" s="24"/>
      <c r="N118" s="33"/>
      <c r="O118" s="24"/>
      <c r="P118" s="26"/>
      <c r="Q118" s="33"/>
      <c r="R118" s="24" t="s">
        <v>275</v>
      </c>
      <c r="S118" s="24">
        <v>5</v>
      </c>
      <c r="T118" s="33" t="s">
        <v>286</v>
      </c>
      <c r="U118" s="24" t="s">
        <v>98</v>
      </c>
      <c r="V118" s="26">
        <v>1</v>
      </c>
    </row>
    <row r="119" spans="1:22" ht="12.75" x14ac:dyDescent="0.2">
      <c r="A119" s="27"/>
      <c r="C119" s="24" t="s">
        <v>276</v>
      </c>
      <c r="D119" s="24">
        <v>6</v>
      </c>
      <c r="E119" s="33" t="s">
        <v>271</v>
      </c>
      <c r="F119" s="24" t="s">
        <v>109</v>
      </c>
      <c r="G119" s="25">
        <v>6</v>
      </c>
      <c r="H119" s="24">
        <v>0</v>
      </c>
      <c r="I119" s="24">
        <v>1</v>
      </c>
      <c r="J119" s="26">
        <v>1</v>
      </c>
      <c r="K119" s="33"/>
      <c r="L119" s="24"/>
      <c r="M119" s="24"/>
      <c r="N119" s="33"/>
      <c r="O119" s="24"/>
      <c r="P119" s="26"/>
      <c r="Q119" s="33"/>
      <c r="R119" s="24" t="s">
        <v>276</v>
      </c>
      <c r="S119" s="24">
        <v>16</v>
      </c>
      <c r="T119" s="33" t="s">
        <v>178</v>
      </c>
      <c r="U119" s="24" t="s">
        <v>98</v>
      </c>
      <c r="V119" s="26">
        <v>1</v>
      </c>
    </row>
    <row r="120" spans="1:22" ht="12.75" x14ac:dyDescent="0.2">
      <c r="A120" s="27"/>
      <c r="C120" s="24" t="s">
        <v>277</v>
      </c>
      <c r="D120" s="24">
        <v>7</v>
      </c>
      <c r="E120" s="33" t="s">
        <v>302</v>
      </c>
      <c r="F120" s="24" t="s">
        <v>109</v>
      </c>
      <c r="G120" s="25">
        <v>6</v>
      </c>
      <c r="H120" s="24">
        <v>0</v>
      </c>
      <c r="I120" s="24">
        <v>1</v>
      </c>
      <c r="J120" s="26">
        <v>1</v>
      </c>
      <c r="K120" s="33"/>
      <c r="L120" s="24"/>
      <c r="M120" s="24"/>
      <c r="N120" s="33"/>
      <c r="O120" s="24"/>
      <c r="P120" s="26"/>
      <c r="Q120" s="33"/>
      <c r="R120" s="24"/>
      <c r="S120" s="24"/>
      <c r="T120" s="33"/>
      <c r="U120" s="24"/>
      <c r="V120" s="26"/>
    </row>
    <row r="121" spans="1:22" ht="12.75" x14ac:dyDescent="0.2">
      <c r="A121" s="27"/>
      <c r="C121" s="24" t="s">
        <v>278</v>
      </c>
      <c r="D121" s="24">
        <v>10</v>
      </c>
      <c r="E121" s="33" t="s">
        <v>168</v>
      </c>
      <c r="F121" s="24" t="s">
        <v>109</v>
      </c>
      <c r="G121" s="25">
        <v>6</v>
      </c>
      <c r="H121" s="24">
        <v>0</v>
      </c>
      <c r="I121" s="24">
        <v>1</v>
      </c>
      <c r="J121" s="26">
        <v>1</v>
      </c>
      <c r="K121" s="33"/>
      <c r="L121" s="24"/>
      <c r="M121" s="24"/>
      <c r="N121" s="33"/>
      <c r="O121" s="24"/>
      <c r="P121" s="26"/>
      <c r="Q121" s="33"/>
      <c r="R121" s="24"/>
      <c r="S121" s="24"/>
      <c r="T121" s="33"/>
      <c r="U121" s="24"/>
      <c r="V121" s="26"/>
    </row>
    <row r="122" spans="1:22" ht="12.75" x14ac:dyDescent="0.2">
      <c r="A122" s="27"/>
      <c r="C122" s="24" t="s">
        <v>280</v>
      </c>
      <c r="D122" s="24">
        <v>13</v>
      </c>
      <c r="E122" s="33" t="s">
        <v>274</v>
      </c>
      <c r="F122" s="24" t="s">
        <v>109</v>
      </c>
      <c r="G122" s="25">
        <v>6</v>
      </c>
      <c r="H122" s="24">
        <v>0</v>
      </c>
      <c r="I122" s="24">
        <v>1</v>
      </c>
      <c r="J122" s="26">
        <v>1</v>
      </c>
      <c r="K122" s="33"/>
      <c r="L122" s="24"/>
      <c r="M122" s="24"/>
      <c r="N122" s="33"/>
      <c r="O122" s="24"/>
      <c r="P122" s="26"/>
      <c r="Q122" s="33"/>
      <c r="R122" s="24"/>
      <c r="S122" s="24"/>
      <c r="T122" s="33"/>
      <c r="U122" s="24"/>
      <c r="V122" s="26"/>
    </row>
    <row r="123" spans="1:22" ht="12.75" x14ac:dyDescent="0.2">
      <c r="A123" s="27"/>
      <c r="C123" s="24" t="s">
        <v>281</v>
      </c>
      <c r="D123" s="24">
        <v>6</v>
      </c>
      <c r="E123" s="33" t="s">
        <v>172</v>
      </c>
      <c r="F123" s="24" t="s">
        <v>52</v>
      </c>
      <c r="G123" s="25">
        <v>6</v>
      </c>
      <c r="H123" s="24">
        <v>0</v>
      </c>
      <c r="I123" s="24">
        <v>1</v>
      </c>
      <c r="J123" s="26">
        <v>1</v>
      </c>
      <c r="K123" s="33"/>
      <c r="L123" s="24"/>
      <c r="M123" s="24"/>
      <c r="N123" s="33"/>
      <c r="O123" s="24"/>
      <c r="P123" s="26"/>
      <c r="Q123" s="33"/>
      <c r="R123" s="24"/>
      <c r="S123" s="24"/>
      <c r="T123" s="33"/>
      <c r="U123" s="24"/>
      <c r="V123" s="26"/>
    </row>
    <row r="124" spans="1:22" ht="12.75" x14ac:dyDescent="0.2">
      <c r="A124" s="27"/>
      <c r="C124" s="24" t="s">
        <v>283</v>
      </c>
      <c r="D124" s="24">
        <v>13</v>
      </c>
      <c r="E124" s="33" t="s">
        <v>83</v>
      </c>
      <c r="F124" s="24" t="s">
        <v>84</v>
      </c>
      <c r="G124" s="25">
        <v>2</v>
      </c>
      <c r="H124" s="24">
        <v>0</v>
      </c>
      <c r="I124" s="24">
        <v>1</v>
      </c>
      <c r="J124" s="26">
        <v>1</v>
      </c>
      <c r="K124" s="33"/>
      <c r="L124" s="24"/>
      <c r="M124" s="24"/>
      <c r="N124" s="33"/>
      <c r="O124" s="24"/>
      <c r="P124" s="26"/>
      <c r="Q124" s="33"/>
      <c r="R124" s="24"/>
      <c r="S124" s="24"/>
      <c r="T124" s="33"/>
      <c r="U124" s="24"/>
      <c r="V124" s="26"/>
    </row>
    <row r="125" spans="1:22" ht="12.75" x14ac:dyDescent="0.2">
      <c r="A125" s="27"/>
      <c r="C125" s="24" t="s">
        <v>285</v>
      </c>
      <c r="D125" s="24">
        <v>4</v>
      </c>
      <c r="E125" s="33" t="s">
        <v>174</v>
      </c>
      <c r="F125" s="24" t="s">
        <v>84</v>
      </c>
      <c r="G125" s="25">
        <v>5</v>
      </c>
      <c r="H125" s="24">
        <v>0</v>
      </c>
      <c r="I125" s="24">
        <v>1</v>
      </c>
      <c r="J125" s="26">
        <v>1</v>
      </c>
      <c r="K125" s="33"/>
      <c r="L125" s="24"/>
      <c r="M125" s="24"/>
      <c r="N125" s="33"/>
      <c r="O125" s="24"/>
      <c r="P125" s="26"/>
      <c r="Q125" s="33"/>
      <c r="R125" s="24"/>
      <c r="S125" s="24"/>
      <c r="T125" s="33"/>
      <c r="U125" s="24"/>
      <c r="V125" s="26"/>
    </row>
    <row r="126" spans="1:22" ht="12.75" x14ac:dyDescent="0.2">
      <c r="A126" s="27"/>
      <c r="C126" s="24" t="s">
        <v>287</v>
      </c>
      <c r="D126" s="24">
        <v>5</v>
      </c>
      <c r="E126" s="33" t="s">
        <v>279</v>
      </c>
      <c r="F126" s="24" t="s">
        <v>84</v>
      </c>
      <c r="G126" s="25">
        <v>4</v>
      </c>
      <c r="H126" s="24">
        <v>0</v>
      </c>
      <c r="I126" s="24">
        <v>1</v>
      </c>
      <c r="J126" s="26">
        <v>1</v>
      </c>
      <c r="K126" s="33"/>
      <c r="L126" s="24"/>
      <c r="M126" s="24"/>
      <c r="N126" s="33"/>
      <c r="O126" s="24"/>
      <c r="P126" s="26"/>
      <c r="Q126" s="33"/>
      <c r="R126" s="24"/>
      <c r="S126" s="24"/>
      <c r="T126" s="33"/>
      <c r="U126" s="24"/>
      <c r="V126" s="26"/>
    </row>
    <row r="127" spans="1:22" ht="12.75" x14ac:dyDescent="0.2">
      <c r="A127" s="27"/>
      <c r="C127" s="24" t="s">
        <v>288</v>
      </c>
      <c r="D127" s="24">
        <v>6</v>
      </c>
      <c r="E127" s="33" t="s">
        <v>176</v>
      </c>
      <c r="F127" s="24" t="s">
        <v>84</v>
      </c>
      <c r="G127" s="25">
        <v>5</v>
      </c>
      <c r="H127" s="24">
        <v>0</v>
      </c>
      <c r="I127" s="24">
        <v>1</v>
      </c>
      <c r="J127" s="26">
        <v>1</v>
      </c>
      <c r="K127" s="33"/>
      <c r="L127" s="24"/>
      <c r="M127" s="24"/>
      <c r="N127" s="33"/>
      <c r="O127" s="24"/>
      <c r="P127" s="26"/>
      <c r="Q127" s="33"/>
      <c r="R127" s="24"/>
      <c r="S127" s="24"/>
      <c r="T127" s="33"/>
      <c r="U127" s="24"/>
      <c r="V127" s="26"/>
    </row>
    <row r="128" spans="1:22" ht="12.75" x14ac:dyDescent="0.2">
      <c r="A128" s="27"/>
      <c r="C128" s="24" t="s">
        <v>290</v>
      </c>
      <c r="D128" s="24">
        <v>11</v>
      </c>
      <c r="E128" s="33" t="s">
        <v>282</v>
      </c>
      <c r="F128" s="24" t="s">
        <v>44</v>
      </c>
      <c r="G128" s="25">
        <v>4</v>
      </c>
      <c r="H128" s="24">
        <v>0</v>
      </c>
      <c r="I128" s="24">
        <v>1</v>
      </c>
      <c r="J128" s="26">
        <v>1</v>
      </c>
      <c r="K128" s="33"/>
      <c r="L128" s="24"/>
      <c r="M128" s="24"/>
      <c r="N128" s="33"/>
      <c r="O128" s="24"/>
      <c r="P128" s="26"/>
      <c r="Q128" s="33"/>
      <c r="R128" s="24"/>
      <c r="S128" s="24"/>
      <c r="T128" s="33"/>
      <c r="U128" s="24"/>
      <c r="V128" s="26"/>
    </row>
    <row r="129" spans="1:22" ht="12.75" x14ac:dyDescent="0.2">
      <c r="A129" s="27"/>
      <c r="C129" s="24" t="s">
        <v>291</v>
      </c>
      <c r="D129" s="24">
        <v>5</v>
      </c>
      <c r="E129" s="33" t="s">
        <v>286</v>
      </c>
      <c r="F129" s="24" t="s">
        <v>98</v>
      </c>
      <c r="G129" s="25">
        <v>8</v>
      </c>
      <c r="H129" s="24">
        <v>0</v>
      </c>
      <c r="I129" s="24">
        <v>1</v>
      </c>
      <c r="J129" s="26">
        <v>1</v>
      </c>
      <c r="K129" s="33"/>
      <c r="L129" s="24"/>
      <c r="M129" s="24"/>
      <c r="N129" s="33"/>
      <c r="O129" s="24"/>
      <c r="P129" s="26"/>
      <c r="Q129" s="33"/>
      <c r="R129" s="24"/>
      <c r="S129" s="24"/>
      <c r="T129" s="33"/>
      <c r="U129" s="24"/>
      <c r="V129" s="26"/>
    </row>
    <row r="130" spans="1:22" ht="12.75" x14ac:dyDescent="0.2">
      <c r="A130" s="27"/>
      <c r="C130" s="24" t="s">
        <v>293</v>
      </c>
      <c r="D130" s="24">
        <v>16</v>
      </c>
      <c r="E130" s="33" t="s">
        <v>178</v>
      </c>
      <c r="F130" s="24" t="s">
        <v>98</v>
      </c>
      <c r="G130" s="25">
        <v>8</v>
      </c>
      <c r="H130" s="24">
        <v>0</v>
      </c>
      <c r="I130" s="24">
        <v>1</v>
      </c>
      <c r="J130" s="26">
        <v>1</v>
      </c>
      <c r="K130" s="33"/>
      <c r="L130" s="24"/>
      <c r="M130" s="24"/>
      <c r="N130" s="33"/>
      <c r="O130" s="24"/>
      <c r="P130" s="26"/>
      <c r="Q130" s="33"/>
      <c r="R130" s="24"/>
      <c r="S130" s="24"/>
      <c r="T130" s="33"/>
      <c r="U130" s="24"/>
      <c r="V130" s="26"/>
    </row>
    <row r="131" spans="1:22" ht="12.75" x14ac:dyDescent="0.2">
      <c r="A131" s="27"/>
      <c r="C131" s="24" t="s">
        <v>295</v>
      </c>
      <c r="D131" s="24">
        <v>13</v>
      </c>
      <c r="E131" s="33" t="s">
        <v>289</v>
      </c>
      <c r="F131" s="24" t="s">
        <v>91</v>
      </c>
      <c r="G131" s="25">
        <v>5</v>
      </c>
      <c r="H131" s="24">
        <v>0</v>
      </c>
      <c r="I131" s="24">
        <v>1</v>
      </c>
      <c r="J131" s="26">
        <v>1</v>
      </c>
      <c r="K131" s="33"/>
      <c r="L131" s="24"/>
      <c r="M131" s="24"/>
      <c r="N131" s="33"/>
      <c r="O131" s="24"/>
      <c r="P131" s="26"/>
      <c r="Q131" s="33"/>
      <c r="R131" s="24"/>
      <c r="S131" s="24"/>
      <c r="T131" s="33"/>
      <c r="U131" s="24"/>
      <c r="V131" s="26"/>
    </row>
    <row r="132" spans="1:22" ht="12.75" x14ac:dyDescent="0.2">
      <c r="A132" s="27"/>
      <c r="C132" s="24" t="s">
        <v>296</v>
      </c>
      <c r="D132" s="24">
        <v>2</v>
      </c>
      <c r="E132" s="33" t="s">
        <v>303</v>
      </c>
      <c r="F132" s="24" t="s">
        <v>44</v>
      </c>
      <c r="G132" s="25">
        <v>8</v>
      </c>
      <c r="H132" s="24">
        <v>0</v>
      </c>
      <c r="I132" s="24">
        <v>1</v>
      </c>
      <c r="J132" s="26">
        <v>1</v>
      </c>
      <c r="K132" s="33"/>
      <c r="L132" s="24"/>
      <c r="M132" s="24"/>
      <c r="N132" s="33"/>
      <c r="O132" s="24"/>
      <c r="P132" s="26"/>
      <c r="Q132" s="33"/>
      <c r="R132" s="24"/>
      <c r="S132" s="24"/>
      <c r="T132" s="33"/>
      <c r="U132" s="24"/>
      <c r="V132" s="26"/>
    </row>
    <row r="133" spans="1:22" s="38" customFormat="1" ht="15" x14ac:dyDescent="0.2">
      <c r="A133" s="37"/>
      <c r="C133" s="24" t="s">
        <v>305</v>
      </c>
      <c r="D133" s="24">
        <v>16</v>
      </c>
      <c r="E133" s="33" t="s">
        <v>292</v>
      </c>
      <c r="F133" s="24" t="s">
        <v>44</v>
      </c>
      <c r="G133" s="25">
        <v>7</v>
      </c>
      <c r="H133" s="24">
        <v>0</v>
      </c>
      <c r="I133" s="24">
        <v>1</v>
      </c>
      <c r="J133" s="26">
        <v>1</v>
      </c>
      <c r="K133" s="33"/>
      <c r="L133" s="24"/>
      <c r="M133" s="24"/>
      <c r="N133" s="44"/>
      <c r="O133" s="24"/>
      <c r="P133" s="26"/>
      <c r="Q133" s="33"/>
      <c r="R133" s="24"/>
      <c r="S133" s="24"/>
      <c r="T133" s="33"/>
      <c r="U133" s="24"/>
      <c r="V133" s="26"/>
    </row>
    <row r="134" spans="1:22" ht="12.75" x14ac:dyDescent="0.2">
      <c r="A134" s="27"/>
      <c r="C134" s="24" t="s">
        <v>306</v>
      </c>
      <c r="D134" s="24">
        <v>1</v>
      </c>
      <c r="E134" s="33" t="s">
        <v>304</v>
      </c>
      <c r="F134" s="24" t="s">
        <v>44</v>
      </c>
      <c r="G134" s="25">
        <v>4</v>
      </c>
      <c r="H134" s="24">
        <v>0</v>
      </c>
      <c r="I134" s="24">
        <v>1</v>
      </c>
      <c r="J134" s="26">
        <v>1</v>
      </c>
      <c r="K134" s="33"/>
      <c r="L134" s="24"/>
      <c r="M134" s="24"/>
      <c r="N134" s="33"/>
      <c r="O134" s="24"/>
      <c r="P134" s="26"/>
      <c r="Q134" s="33"/>
      <c r="R134" s="24"/>
      <c r="S134" s="24"/>
      <c r="T134" s="33"/>
      <c r="U134" s="24"/>
      <c r="V134" s="26"/>
    </row>
    <row r="135" spans="1:22" ht="12.75" x14ac:dyDescent="0.2">
      <c r="A135" s="27"/>
      <c r="C135" s="24" t="s">
        <v>307</v>
      </c>
      <c r="D135" s="24">
        <v>12</v>
      </c>
      <c r="E135" s="33" t="s">
        <v>294</v>
      </c>
      <c r="F135" s="24" t="s">
        <v>158</v>
      </c>
      <c r="G135" s="25">
        <v>5</v>
      </c>
      <c r="H135" s="24">
        <v>0</v>
      </c>
      <c r="I135" s="24">
        <v>1</v>
      </c>
      <c r="J135" s="26">
        <v>1</v>
      </c>
      <c r="K135" s="33"/>
      <c r="L135" s="24"/>
      <c r="M135" s="24"/>
      <c r="N135" s="33"/>
      <c r="O135" s="24"/>
      <c r="P135" s="26"/>
      <c r="Q135" s="33"/>
      <c r="R135" s="24"/>
      <c r="S135" s="24"/>
      <c r="T135" s="33"/>
      <c r="U135" s="24"/>
      <c r="V135" s="26"/>
    </row>
    <row r="136" spans="1:22" ht="12.75" x14ac:dyDescent="0.2">
      <c r="A136" s="27"/>
      <c r="C136" s="24" t="s">
        <v>308</v>
      </c>
      <c r="D136" s="24">
        <v>8</v>
      </c>
      <c r="E136" s="33" t="s">
        <v>184</v>
      </c>
      <c r="F136" s="24" t="s">
        <v>158</v>
      </c>
      <c r="G136" s="25">
        <v>5</v>
      </c>
      <c r="H136" s="24">
        <v>0</v>
      </c>
      <c r="I136" s="24">
        <v>1</v>
      </c>
      <c r="J136" s="26">
        <v>1</v>
      </c>
      <c r="K136" s="33"/>
      <c r="L136" s="24"/>
      <c r="M136" s="24"/>
      <c r="N136" s="33"/>
      <c r="O136" s="24"/>
      <c r="P136" s="26"/>
      <c r="Q136" s="33"/>
      <c r="R136" s="24"/>
      <c r="S136" s="24"/>
      <c r="T136" s="33"/>
      <c r="U136" s="24"/>
      <c r="V136" s="26"/>
    </row>
    <row r="137" spans="1:22" ht="12.75" x14ac:dyDescent="0.2">
      <c r="A137" s="27"/>
      <c r="C137" s="24" t="s">
        <v>309</v>
      </c>
      <c r="D137" s="24">
        <v>9</v>
      </c>
      <c r="E137" s="33" t="s">
        <v>233</v>
      </c>
      <c r="F137" s="24" t="s">
        <v>158</v>
      </c>
      <c r="G137" s="25">
        <v>5</v>
      </c>
      <c r="H137" s="24">
        <v>0</v>
      </c>
      <c r="I137" s="24">
        <v>1</v>
      </c>
      <c r="J137" s="26">
        <v>1</v>
      </c>
      <c r="K137" s="33"/>
      <c r="L137" s="24"/>
      <c r="M137" s="24"/>
      <c r="N137" s="33"/>
      <c r="O137" s="24"/>
      <c r="P137" s="26"/>
      <c r="Q137" s="33"/>
      <c r="R137" s="24"/>
      <c r="S137" s="24"/>
      <c r="T137" s="33"/>
      <c r="U137" s="24"/>
      <c r="V137" s="26"/>
    </row>
    <row r="138" spans="1:22" ht="12.75" x14ac:dyDescent="0.2">
      <c r="A138" s="27"/>
      <c r="C138" s="24" t="s">
        <v>310</v>
      </c>
      <c r="D138" s="24">
        <v>16</v>
      </c>
      <c r="E138" s="33" t="s">
        <v>297</v>
      </c>
      <c r="F138" s="24" t="s">
        <v>158</v>
      </c>
      <c r="G138" s="25">
        <v>5</v>
      </c>
      <c r="H138" s="24">
        <v>0</v>
      </c>
      <c r="I138" s="24">
        <v>1</v>
      </c>
      <c r="J138" s="26">
        <v>1</v>
      </c>
      <c r="K138" s="33"/>
      <c r="L138" s="24"/>
      <c r="M138" s="24"/>
      <c r="N138" s="33"/>
      <c r="O138" s="24"/>
      <c r="P138" s="26"/>
      <c r="Q138" s="33"/>
      <c r="R138" s="24"/>
      <c r="S138" s="24"/>
      <c r="T138" s="33"/>
      <c r="U138" s="24"/>
      <c r="V138" s="26"/>
    </row>
    <row r="139" spans="1:22" ht="12.75" x14ac:dyDescent="0.2">
      <c r="A139" s="27"/>
      <c r="C139" s="24"/>
      <c r="D139" s="24"/>
      <c r="E139" s="33"/>
      <c r="F139" s="24"/>
      <c r="G139" s="25"/>
      <c r="H139" s="24"/>
      <c r="I139" s="24"/>
      <c r="J139" s="26"/>
      <c r="K139" s="33"/>
      <c r="L139" s="24"/>
      <c r="M139" s="24"/>
      <c r="N139" s="33"/>
      <c r="O139" s="24"/>
      <c r="P139" s="26"/>
      <c r="Q139" s="33"/>
      <c r="R139" s="24"/>
      <c r="S139" s="24"/>
      <c r="T139" s="33"/>
      <c r="U139" s="24"/>
      <c r="V139" s="26"/>
    </row>
    <row r="140" spans="1:22" s="40" customFormat="1" x14ac:dyDescent="0.15">
      <c r="A140" s="39"/>
      <c r="C140" s="275" t="s">
        <v>38</v>
      </c>
      <c r="D140" s="275"/>
      <c r="E140" s="276" t="s">
        <v>185</v>
      </c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</row>
    <row r="141" spans="1:22" s="40" customFormat="1" x14ac:dyDescent="0.15">
      <c r="A141" s="39"/>
      <c r="C141" s="275" t="s">
        <v>14</v>
      </c>
      <c r="D141" s="275"/>
      <c r="E141" s="276" t="s">
        <v>27</v>
      </c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</row>
    <row r="142" spans="1:22" s="40" customFormat="1" x14ac:dyDescent="0.15">
      <c r="A142" s="39"/>
      <c r="C142" s="275" t="s">
        <v>39</v>
      </c>
      <c r="D142" s="275"/>
      <c r="E142" s="276" t="s">
        <v>186</v>
      </c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</row>
    <row r="143" spans="1:22" s="40" customFormat="1" x14ac:dyDescent="0.15">
      <c r="A143" s="39"/>
      <c r="C143" s="275" t="s">
        <v>40</v>
      </c>
      <c r="D143" s="275"/>
      <c r="E143" s="276" t="s">
        <v>187</v>
      </c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</row>
    <row r="144" spans="1:22" s="40" customFormat="1" x14ac:dyDescent="0.15">
      <c r="A144" s="39"/>
      <c r="C144" s="41"/>
      <c r="D144" s="42"/>
      <c r="E144" s="43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</row>
    <row r="145" spans="1:22" x14ac:dyDescent="0.15">
      <c r="A145" s="27"/>
      <c r="C145" s="274" t="s">
        <v>34</v>
      </c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</row>
    <row r="146" spans="1:22" x14ac:dyDescent="0.15">
      <c r="A146" s="27"/>
    </row>
    <row r="147" spans="1:22" x14ac:dyDescent="0.15">
      <c r="A147" s="27"/>
    </row>
    <row r="148" spans="1:22" x14ac:dyDescent="0.15">
      <c r="A148" s="27"/>
    </row>
    <row r="149" spans="1:22" x14ac:dyDescent="0.15">
      <c r="A149" s="27"/>
    </row>
    <row r="150" spans="1:22" x14ac:dyDescent="0.15">
      <c r="A150" s="27"/>
    </row>
    <row r="151" spans="1:22" x14ac:dyDescent="0.15">
      <c r="A151" s="27"/>
    </row>
    <row r="152" spans="1:22" x14ac:dyDescent="0.15">
      <c r="A152" s="27"/>
    </row>
    <row r="153" spans="1:22" x14ac:dyDescent="0.15">
      <c r="A153" s="27"/>
    </row>
    <row r="154" spans="1:22" x14ac:dyDescent="0.15">
      <c r="A154" s="27"/>
    </row>
    <row r="155" spans="1:22" x14ac:dyDescent="0.15">
      <c r="A155" s="27"/>
    </row>
    <row r="156" spans="1:22" x14ac:dyDescent="0.15">
      <c r="A156" s="27"/>
    </row>
    <row r="157" spans="1:22" x14ac:dyDescent="0.15">
      <c r="A157" s="27"/>
    </row>
    <row r="158" spans="1:22" x14ac:dyDescent="0.15">
      <c r="A158" s="27"/>
    </row>
    <row r="159" spans="1:22" x14ac:dyDescent="0.15">
      <c r="A159" s="27"/>
    </row>
    <row r="160" spans="1:22" x14ac:dyDescent="0.15">
      <c r="A160" s="27"/>
    </row>
    <row r="161" spans="1:1" x14ac:dyDescent="0.15">
      <c r="A161" s="27"/>
    </row>
    <row r="162" spans="1:1" x14ac:dyDescent="0.15">
      <c r="A162" s="27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10" type="noConversion"/>
  <hyperlinks>
    <hyperlink ref="C145" r:id="rId1" display="http://stats.hokej.sk/109.php" xr:uid="{00000000-0004-0000-02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4"/>
  <sheetViews>
    <sheetView tabSelected="1" zoomScale="115" zoomScaleNormal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74" sqref="A74:A94"/>
    </sheetView>
  </sheetViews>
  <sheetFormatPr defaultColWidth="9" defaultRowHeight="12.75" x14ac:dyDescent="0.2"/>
  <cols>
    <col min="1" max="1" width="8.75" style="60" bestFit="1" customWidth="1"/>
    <col min="2" max="2" width="15" style="61" bestFit="1" customWidth="1"/>
    <col min="3" max="3" width="10.5" style="61" bestFit="1" customWidth="1"/>
    <col min="4" max="4" width="13.5" style="62" bestFit="1" customWidth="1"/>
    <col min="5" max="7" width="4" style="63" customWidth="1"/>
    <col min="8" max="8" width="4" style="64" customWidth="1"/>
    <col min="9" max="9" width="4" style="65" customWidth="1"/>
    <col min="10" max="10" width="2.625" style="48" bestFit="1" customWidth="1"/>
    <col min="11" max="11" width="13.5" style="48" bestFit="1" customWidth="1"/>
    <col min="12" max="12" width="3.5" style="48" bestFit="1" customWidth="1"/>
    <col min="13" max="13" width="3.625" style="48" bestFit="1" customWidth="1"/>
    <col min="14" max="14" width="3.75" style="48" customWidth="1"/>
    <col min="15" max="15" width="4.625" style="48" bestFit="1" customWidth="1"/>
    <col min="16" max="16" width="5.25" style="140" bestFit="1" customWidth="1"/>
    <col min="17" max="17" width="6.75" style="48" bestFit="1" customWidth="1"/>
    <col min="18" max="16384" width="9" style="48"/>
  </cols>
  <sheetData>
    <row r="1" spans="1:17" s="66" customFormat="1" ht="15.75" customHeight="1" thickBot="1" x14ac:dyDescent="0.3">
      <c r="A1" s="277" t="s">
        <v>325</v>
      </c>
      <c r="B1" s="277"/>
      <c r="C1" s="277"/>
      <c r="D1" s="277"/>
      <c r="E1" s="277"/>
      <c r="F1" s="277"/>
      <c r="G1" s="277"/>
      <c r="H1" s="277"/>
      <c r="I1" s="277"/>
      <c r="P1" s="140"/>
    </row>
    <row r="2" spans="1:17" s="68" customFormat="1" ht="33" customHeight="1" thickBot="1" x14ac:dyDescent="0.35">
      <c r="A2" s="67" t="s">
        <v>319</v>
      </c>
      <c r="B2" s="67" t="s">
        <v>315</v>
      </c>
      <c r="C2" s="67" t="s">
        <v>316</v>
      </c>
      <c r="D2" s="67" t="s">
        <v>317</v>
      </c>
      <c r="E2" s="67" t="s">
        <v>39</v>
      </c>
      <c r="F2" s="125" t="s">
        <v>378</v>
      </c>
      <c r="G2" s="125" t="s">
        <v>379</v>
      </c>
      <c r="H2" s="67" t="s">
        <v>20</v>
      </c>
      <c r="I2" s="67" t="s">
        <v>318</v>
      </c>
      <c r="K2" s="69" t="s">
        <v>317</v>
      </c>
      <c r="L2" s="70" t="s">
        <v>39</v>
      </c>
      <c r="M2" s="126" t="s">
        <v>40</v>
      </c>
      <c r="N2" s="70" t="s">
        <v>20</v>
      </c>
      <c r="O2" s="71" t="s">
        <v>318</v>
      </c>
      <c r="P2" s="145"/>
    </row>
    <row r="3" spans="1:17" x14ac:dyDescent="0.2">
      <c r="A3" s="60">
        <v>1</v>
      </c>
      <c r="B3" s="61" t="s">
        <v>365</v>
      </c>
      <c r="C3" s="61" t="s">
        <v>356</v>
      </c>
      <c r="D3" s="62" t="s">
        <v>7</v>
      </c>
      <c r="E3" s="63">
        <v>16</v>
      </c>
      <c r="F3" s="63">
        <v>3</v>
      </c>
      <c r="G3" s="63">
        <v>0</v>
      </c>
      <c r="H3" s="64">
        <f>+F3+E3+G3</f>
        <v>19</v>
      </c>
      <c r="I3" s="65">
        <v>2</v>
      </c>
      <c r="K3" s="49" t="s">
        <v>334</v>
      </c>
      <c r="L3" s="50">
        <f>SUMIF($D$3:$D$113,$K3,E$3:E$113)</f>
        <v>20</v>
      </c>
      <c r="M3" s="50">
        <f>SUMIF($D$3:$D$113,$K3,F$3:F$113)</f>
        <v>15</v>
      </c>
      <c r="N3" s="51">
        <f>SUMIF($D$3:$D$113,$K3,H$3:H$113)</f>
        <v>38</v>
      </c>
      <c r="O3" s="58">
        <f>SUMIF($D$3:$D$113,$K3,I$3:I$113)</f>
        <v>26</v>
      </c>
      <c r="P3" s="146" t="str">
        <f>IF(VLOOKUP(K3,TABULKY!$D$7:$L$20,6,0)-L3+4+3+2=0,"OK","CHYBA")</f>
        <v>OK</v>
      </c>
    </row>
    <row r="4" spans="1:17" x14ac:dyDescent="0.2">
      <c r="A4" s="60" t="s">
        <v>502</v>
      </c>
      <c r="B4" s="61" t="s">
        <v>372</v>
      </c>
      <c r="C4" s="61" t="s">
        <v>373</v>
      </c>
      <c r="D4" s="62" t="s">
        <v>335</v>
      </c>
      <c r="E4" s="63">
        <v>10</v>
      </c>
      <c r="F4" s="63">
        <v>4</v>
      </c>
      <c r="G4" s="63">
        <v>0</v>
      </c>
      <c r="H4" s="64">
        <f>+F4+E4+G4</f>
        <v>14</v>
      </c>
      <c r="I4" s="65">
        <v>0</v>
      </c>
      <c r="K4" s="52" t="s">
        <v>7</v>
      </c>
      <c r="L4" s="53">
        <f>SUMIF($D$3:$D$113,$K4,E$3:E$113)</f>
        <v>31</v>
      </c>
      <c r="M4" s="53">
        <f>SUMIF($D$3:$D$113,$K4,F$3:F$113)</f>
        <v>20</v>
      </c>
      <c r="N4" s="54">
        <f>SUMIF($D$3:$D$113,$K4,H$3:H$113)</f>
        <v>52</v>
      </c>
      <c r="O4" s="59">
        <f>SUMIF($D$3:$D$113,$K4,I$3:I$113)</f>
        <v>22</v>
      </c>
      <c r="P4" s="146" t="str">
        <f>IF(VLOOKUP(K4,TABULKY!$D$7:$L$20,6,0)-L4+8+4+5=0,"OK","CHYBA")</f>
        <v>OK</v>
      </c>
    </row>
    <row r="5" spans="1:17" ht="12.75" customHeight="1" x14ac:dyDescent="0.2">
      <c r="A5" s="60" t="s">
        <v>502</v>
      </c>
      <c r="B5" s="61" t="s">
        <v>349</v>
      </c>
      <c r="C5" s="61" t="s">
        <v>348</v>
      </c>
      <c r="D5" s="62" t="s">
        <v>334</v>
      </c>
      <c r="E5" s="63">
        <v>10</v>
      </c>
      <c r="F5" s="63">
        <v>4</v>
      </c>
      <c r="G5" s="63">
        <v>0</v>
      </c>
      <c r="H5" s="64">
        <f>+F5+E5+G5</f>
        <v>14</v>
      </c>
      <c r="I5" s="65">
        <v>2</v>
      </c>
      <c r="K5" s="52" t="s">
        <v>312</v>
      </c>
      <c r="L5" s="53">
        <f>SUMIF($D$3:$D$113,$K5,E$3:E$113)</f>
        <v>10</v>
      </c>
      <c r="M5" s="53">
        <f>SUMIF($D$3:$D$113,$K5,F$3:F$113)</f>
        <v>7</v>
      </c>
      <c r="N5" s="54">
        <f>SUMIF($D$3:$D$113,$K5,H$3:H$113)</f>
        <v>18</v>
      </c>
      <c r="O5" s="59">
        <f>SUMIF($D$3:$D$113,$K5,I$3:I$113)</f>
        <v>14</v>
      </c>
      <c r="P5" s="146" t="str">
        <f>IF(VLOOKUP(K5,TABULKY!$D$7:$L$20,6,0)-L5+1=0,"OK","CHYBA")</f>
        <v>OK</v>
      </c>
    </row>
    <row r="6" spans="1:17" ht="12.75" customHeight="1" x14ac:dyDescent="0.2">
      <c r="A6" s="60" t="s">
        <v>502</v>
      </c>
      <c r="B6" s="61" t="s">
        <v>363</v>
      </c>
      <c r="C6" s="61" t="s">
        <v>364</v>
      </c>
      <c r="D6" s="62" t="s">
        <v>7</v>
      </c>
      <c r="E6" s="63">
        <v>7</v>
      </c>
      <c r="F6" s="63">
        <v>7</v>
      </c>
      <c r="G6" s="63">
        <v>0</v>
      </c>
      <c r="H6" s="64">
        <f>+F6+E6+G6</f>
        <v>14</v>
      </c>
      <c r="I6" s="65">
        <v>4</v>
      </c>
      <c r="K6" s="52" t="s">
        <v>330</v>
      </c>
      <c r="L6" s="53">
        <f>SUMIF($D$3:$D$113,$K6,E$3:E$113)</f>
        <v>21</v>
      </c>
      <c r="M6" s="53">
        <f>SUMIF($D$3:$D$113,$K6,F$3:F$113)</f>
        <v>12</v>
      </c>
      <c r="N6" s="54">
        <f>SUMIF($D$3:$D$113,$K6,H$3:H$113)</f>
        <v>37</v>
      </c>
      <c r="O6" s="59">
        <f>SUMIF($D$3:$D$113,$K6,I$3:I$113)</f>
        <v>18</v>
      </c>
      <c r="P6" s="146" t="str">
        <f>IF(VLOOKUP(K6,TABULKY!$D$7:$L$20,6,0)-L6+7+1+10=0,"OK","CHYBA")</f>
        <v>OK</v>
      </c>
    </row>
    <row r="7" spans="1:17" ht="12.75" customHeight="1" x14ac:dyDescent="0.2">
      <c r="A7" s="144">
        <v>5</v>
      </c>
      <c r="B7" s="61" t="s">
        <v>405</v>
      </c>
      <c r="C7" s="61" t="s">
        <v>406</v>
      </c>
      <c r="D7" s="62" t="s">
        <v>8</v>
      </c>
      <c r="E7" s="63">
        <v>9</v>
      </c>
      <c r="F7" s="63">
        <v>3</v>
      </c>
      <c r="G7" s="63">
        <v>0</v>
      </c>
      <c r="H7" s="64">
        <f>+F7+E7+G7</f>
        <v>12</v>
      </c>
      <c r="I7" s="65">
        <v>2</v>
      </c>
      <c r="K7" s="52" t="s">
        <v>335</v>
      </c>
      <c r="L7" s="53">
        <f>SUMIF($D$3:$D$113,$K7,E$3:E$113)</f>
        <v>21</v>
      </c>
      <c r="M7" s="53">
        <f>SUMIF($D$3:$D$113,$K7,F$3:F$113)</f>
        <v>19</v>
      </c>
      <c r="N7" s="54">
        <f>SUMIF($D$3:$D$113,$K7,H$3:H$113)</f>
        <v>49</v>
      </c>
      <c r="O7" s="59">
        <f>SUMIF($D$3:$D$113,$K7,I$3:I$113)</f>
        <v>32</v>
      </c>
      <c r="P7" s="146" t="str">
        <f>IF(VLOOKUP(K7,TABULKY!$D$7:$L$20,6,0)-L7+5+1+1=0,"OK","CHYBA")</f>
        <v>OK</v>
      </c>
    </row>
    <row r="8" spans="1:17" ht="12.75" customHeight="1" x14ac:dyDescent="0.2">
      <c r="A8" s="144">
        <v>6</v>
      </c>
      <c r="B8" s="61" t="s">
        <v>374</v>
      </c>
      <c r="C8" s="61" t="s">
        <v>375</v>
      </c>
      <c r="D8" s="62" t="s">
        <v>335</v>
      </c>
      <c r="E8" s="63">
        <v>5</v>
      </c>
      <c r="F8" s="63">
        <v>6</v>
      </c>
      <c r="G8" s="63">
        <v>0</v>
      </c>
      <c r="H8" s="64">
        <f>+F8+E8+G8</f>
        <v>11</v>
      </c>
      <c r="I8" s="65">
        <v>4</v>
      </c>
      <c r="K8" s="52" t="s">
        <v>8</v>
      </c>
      <c r="L8" s="53">
        <f>SUMIF($D$3:$D$113,$K8,E$3:E$113)</f>
        <v>16</v>
      </c>
      <c r="M8" s="53">
        <f>SUMIF($D$3:$D$113,$K8,F$3:F$113)</f>
        <v>11</v>
      </c>
      <c r="N8" s="54">
        <f>SUMIF($D$3:$D$113,$K8,H$3:H$113)</f>
        <v>29</v>
      </c>
      <c r="O8" s="59">
        <f>SUMIF($D$3:$D$113,$K8,I$3:I$113)</f>
        <v>12</v>
      </c>
      <c r="P8" s="146" t="str">
        <f>IF(VLOOKUP(K8,TABULKY!$D$7:$L$20,6,0)-L8+5=0,"OK","CHYBA")</f>
        <v>OK</v>
      </c>
    </row>
    <row r="9" spans="1:17" ht="12.75" customHeight="1" x14ac:dyDescent="0.2">
      <c r="A9" s="144">
        <v>7</v>
      </c>
      <c r="B9" s="61" t="s">
        <v>359</v>
      </c>
      <c r="C9" s="61" t="s">
        <v>357</v>
      </c>
      <c r="D9" s="62" t="s">
        <v>330</v>
      </c>
      <c r="E9" s="63">
        <v>6</v>
      </c>
      <c r="F9" s="63">
        <v>2</v>
      </c>
      <c r="G9" s="63">
        <v>1</v>
      </c>
      <c r="H9" s="64">
        <f>+F9+E9+G9</f>
        <v>9</v>
      </c>
      <c r="I9" s="65">
        <v>4</v>
      </c>
      <c r="K9" s="52" t="s">
        <v>9</v>
      </c>
      <c r="L9" s="53">
        <f>SUMIF($D$3:$D$113,$K9,E$3:E$113)</f>
        <v>2</v>
      </c>
      <c r="M9" s="53">
        <f>SUMIF($D$3:$D$113,$K9,F$3:F$113)</f>
        <v>2</v>
      </c>
      <c r="N9" s="54">
        <f>SUMIF($D$3:$D$113,$K9,H$3:H$113)</f>
        <v>5</v>
      </c>
      <c r="O9" s="59">
        <f>SUMIF($D$3:$D$113,$K9,I$3:I$113)</f>
        <v>16</v>
      </c>
      <c r="P9" s="146" t="str">
        <f>IF(VLOOKUP(K9,TABULKY!$D$7:$L$20,6,0)-L9+1=0,"OK","CHYBA")</f>
        <v>OK</v>
      </c>
    </row>
    <row r="10" spans="1:17" ht="12.75" customHeight="1" thickBot="1" x14ac:dyDescent="0.25">
      <c r="A10" s="144">
        <v>8</v>
      </c>
      <c r="B10" s="61" t="s">
        <v>459</v>
      </c>
      <c r="C10" s="61" t="s">
        <v>460</v>
      </c>
      <c r="D10" s="62" t="s">
        <v>330</v>
      </c>
      <c r="E10" s="63">
        <v>4</v>
      </c>
      <c r="F10" s="63">
        <v>3</v>
      </c>
      <c r="G10" s="63">
        <v>1</v>
      </c>
      <c r="H10" s="64">
        <f>+F10+E10+G10</f>
        <v>8</v>
      </c>
      <c r="I10" s="65">
        <v>2</v>
      </c>
      <c r="K10" s="130" t="s">
        <v>311</v>
      </c>
      <c r="L10" s="53">
        <f>SUMIF($D$3:$D$113,$K10,E$3:E$113)</f>
        <v>9</v>
      </c>
      <c r="M10" s="53">
        <f>SUMIF($D$3:$D$113,$K10,F$3:F$113)</f>
        <v>9</v>
      </c>
      <c r="N10" s="54">
        <f>SUMIF($D$3:$D$113,$K10,H$3:H$113)</f>
        <v>20</v>
      </c>
      <c r="O10" s="59">
        <f>SUMIF($D$3:$D$113,$K10,I$3:I$113)</f>
        <v>22</v>
      </c>
      <c r="P10" s="146" t="str">
        <f>IF(VLOOKUP(K10,TABULKY!$D$7:$L$20,6,0)-L10+3=0,"OK","CHYBA")</f>
        <v>OK</v>
      </c>
    </row>
    <row r="11" spans="1:17" ht="13.5" customHeight="1" thickBot="1" x14ac:dyDescent="0.25">
      <c r="A11" s="144" t="s">
        <v>504</v>
      </c>
      <c r="B11" s="61" t="s">
        <v>400</v>
      </c>
      <c r="C11" s="61" t="s">
        <v>369</v>
      </c>
      <c r="D11" s="62" t="s">
        <v>330</v>
      </c>
      <c r="E11" s="63">
        <v>3</v>
      </c>
      <c r="F11" s="63">
        <v>3</v>
      </c>
      <c r="G11" s="63">
        <v>0</v>
      </c>
      <c r="H11" s="64">
        <f>+F11+E11+G11</f>
        <v>6</v>
      </c>
      <c r="I11" s="65">
        <v>0</v>
      </c>
      <c r="K11" s="55" t="s">
        <v>320</v>
      </c>
      <c r="L11" s="56">
        <f>SUM(L3:L10)</f>
        <v>130</v>
      </c>
      <c r="M11" s="56">
        <f>SUM(M3:M10)</f>
        <v>95</v>
      </c>
      <c r="N11" s="56">
        <f>SUM(N3:N10)</f>
        <v>248</v>
      </c>
      <c r="O11" s="57">
        <f>SUM(O3:O10)</f>
        <v>162</v>
      </c>
      <c r="P11" s="146"/>
      <c r="Q11" s="237"/>
    </row>
    <row r="12" spans="1:17" ht="12.75" customHeight="1" x14ac:dyDescent="0.2">
      <c r="A12" s="144" t="s">
        <v>504</v>
      </c>
      <c r="B12" s="61" t="s">
        <v>386</v>
      </c>
      <c r="C12" s="61" t="s">
        <v>387</v>
      </c>
      <c r="D12" s="62" t="s">
        <v>311</v>
      </c>
      <c r="E12" s="63">
        <v>3</v>
      </c>
      <c r="F12" s="63">
        <v>3</v>
      </c>
      <c r="G12" s="63">
        <v>0</v>
      </c>
      <c r="H12" s="64">
        <f>+F12+E12+G12</f>
        <v>6</v>
      </c>
      <c r="I12" s="65">
        <v>2</v>
      </c>
      <c r="P12" s="146"/>
      <c r="Q12" s="238"/>
    </row>
    <row r="13" spans="1:17" ht="12.75" customHeight="1" x14ac:dyDescent="0.2">
      <c r="A13" s="144" t="s">
        <v>504</v>
      </c>
      <c r="B13" s="61" t="s">
        <v>426</v>
      </c>
      <c r="C13" s="217" t="s">
        <v>385</v>
      </c>
      <c r="D13" s="62" t="s">
        <v>334</v>
      </c>
      <c r="E13" s="63">
        <v>2</v>
      </c>
      <c r="F13" s="63">
        <v>2</v>
      </c>
      <c r="G13" s="63">
        <v>2</v>
      </c>
      <c r="H13" s="64">
        <f>+F13+E13+G13</f>
        <v>6</v>
      </c>
      <c r="I13" s="65">
        <v>0</v>
      </c>
      <c r="P13" s="146"/>
    </row>
    <row r="14" spans="1:17" ht="12.75" customHeight="1" x14ac:dyDescent="0.2">
      <c r="A14" s="144" t="s">
        <v>504</v>
      </c>
      <c r="B14" s="61" t="s">
        <v>404</v>
      </c>
      <c r="C14" s="61" t="s">
        <v>369</v>
      </c>
      <c r="D14" s="62" t="s">
        <v>335</v>
      </c>
      <c r="E14" s="63">
        <v>0</v>
      </c>
      <c r="F14" s="63">
        <v>4</v>
      </c>
      <c r="G14" s="63">
        <v>2</v>
      </c>
      <c r="H14" s="64">
        <f>+F14+E14+G14</f>
        <v>6</v>
      </c>
      <c r="I14" s="65">
        <v>6</v>
      </c>
      <c r="P14" s="146"/>
    </row>
    <row r="15" spans="1:17" ht="12.75" customHeight="1" x14ac:dyDescent="0.2">
      <c r="A15" s="144" t="s">
        <v>505</v>
      </c>
      <c r="B15" s="61" t="s">
        <v>368</v>
      </c>
      <c r="C15" s="61" t="s">
        <v>369</v>
      </c>
      <c r="D15" s="62" t="s">
        <v>312</v>
      </c>
      <c r="E15" s="63">
        <v>4</v>
      </c>
      <c r="F15" s="63">
        <v>1</v>
      </c>
      <c r="G15" s="63">
        <v>0</v>
      </c>
      <c r="H15" s="64">
        <f>+F15+E15+G15</f>
        <v>5</v>
      </c>
      <c r="I15" s="65">
        <v>4</v>
      </c>
      <c r="P15" s="146"/>
    </row>
    <row r="16" spans="1:17" ht="12.75" customHeight="1" x14ac:dyDescent="0.2">
      <c r="A16" s="144" t="s">
        <v>505</v>
      </c>
      <c r="B16" s="61" t="s">
        <v>469</v>
      </c>
      <c r="C16" s="61" t="s">
        <v>417</v>
      </c>
      <c r="D16" s="62" t="s">
        <v>7</v>
      </c>
      <c r="E16" s="63">
        <v>1</v>
      </c>
      <c r="F16" s="63">
        <v>4</v>
      </c>
      <c r="G16" s="63">
        <v>0</v>
      </c>
      <c r="H16" s="64">
        <f>+F16+E16+G16</f>
        <v>5</v>
      </c>
      <c r="I16" s="65">
        <v>0</v>
      </c>
      <c r="P16" s="146"/>
    </row>
    <row r="17" spans="1:16" ht="12.75" customHeight="1" x14ac:dyDescent="0.2">
      <c r="A17" s="144" t="s">
        <v>506</v>
      </c>
      <c r="B17" s="61" t="s">
        <v>366</v>
      </c>
      <c r="C17" s="61" t="s">
        <v>367</v>
      </c>
      <c r="D17" s="62" t="s">
        <v>7</v>
      </c>
      <c r="E17" s="63">
        <v>3</v>
      </c>
      <c r="F17" s="63">
        <v>1</v>
      </c>
      <c r="G17" s="63">
        <v>0</v>
      </c>
      <c r="H17" s="64">
        <f>+F17+E17+G17</f>
        <v>4</v>
      </c>
      <c r="I17" s="65">
        <v>4</v>
      </c>
      <c r="P17" s="146"/>
    </row>
    <row r="18" spans="1:16" ht="12.75" customHeight="1" x14ac:dyDescent="0.2">
      <c r="A18" s="144" t="s">
        <v>506</v>
      </c>
      <c r="B18" s="61" t="s">
        <v>412</v>
      </c>
      <c r="C18" s="61" t="s">
        <v>413</v>
      </c>
      <c r="D18" s="62" t="s">
        <v>8</v>
      </c>
      <c r="E18" s="63">
        <v>2</v>
      </c>
      <c r="F18" s="63">
        <v>1</v>
      </c>
      <c r="G18" s="63">
        <v>1</v>
      </c>
      <c r="H18" s="64">
        <f>+F18+E18+G18</f>
        <v>4</v>
      </c>
      <c r="I18" s="65">
        <v>0</v>
      </c>
      <c r="P18" s="146"/>
    </row>
    <row r="19" spans="1:16" ht="12.75" customHeight="1" x14ac:dyDescent="0.2">
      <c r="A19" s="144" t="s">
        <v>506</v>
      </c>
      <c r="B19" s="61" t="s">
        <v>401</v>
      </c>
      <c r="C19" s="61" t="s">
        <v>402</v>
      </c>
      <c r="D19" s="62" t="s">
        <v>335</v>
      </c>
      <c r="E19" s="63">
        <v>2</v>
      </c>
      <c r="F19" s="63">
        <v>2</v>
      </c>
      <c r="G19" s="63">
        <v>0</v>
      </c>
      <c r="H19" s="64">
        <f>+F19+E19+G19</f>
        <v>4</v>
      </c>
      <c r="I19" s="65">
        <v>4</v>
      </c>
      <c r="P19" s="146"/>
    </row>
    <row r="20" spans="1:16" ht="12.75" customHeight="1" x14ac:dyDescent="0.2">
      <c r="A20" s="144" t="s">
        <v>506</v>
      </c>
      <c r="B20" s="61" t="s">
        <v>347</v>
      </c>
      <c r="C20" s="61" t="s">
        <v>346</v>
      </c>
      <c r="D20" s="62" t="s">
        <v>334</v>
      </c>
      <c r="E20" s="63">
        <v>2</v>
      </c>
      <c r="F20" s="63">
        <v>2</v>
      </c>
      <c r="G20" s="63">
        <v>0</v>
      </c>
      <c r="H20" s="64">
        <f>+F20+E20+G20</f>
        <v>4</v>
      </c>
      <c r="I20" s="65">
        <v>4</v>
      </c>
      <c r="P20" s="146"/>
    </row>
    <row r="21" spans="1:16" ht="12.75" customHeight="1" x14ac:dyDescent="0.2">
      <c r="A21" s="144" t="s">
        <v>506</v>
      </c>
      <c r="B21" s="61" t="s">
        <v>351</v>
      </c>
      <c r="C21" s="61" t="s">
        <v>350</v>
      </c>
      <c r="D21" s="62" t="s">
        <v>334</v>
      </c>
      <c r="E21" s="63">
        <v>2</v>
      </c>
      <c r="F21" s="63">
        <v>2</v>
      </c>
      <c r="G21" s="63">
        <v>0</v>
      </c>
      <c r="H21" s="64">
        <f>+F21+E21+G21</f>
        <v>4</v>
      </c>
      <c r="I21" s="65">
        <v>4</v>
      </c>
      <c r="P21" s="146"/>
    </row>
    <row r="22" spans="1:16" ht="12.75" customHeight="1" x14ac:dyDescent="0.2">
      <c r="A22" s="144" t="s">
        <v>506</v>
      </c>
      <c r="B22" s="61" t="s">
        <v>403</v>
      </c>
      <c r="C22" s="61" t="s">
        <v>385</v>
      </c>
      <c r="D22" s="62" t="s">
        <v>335</v>
      </c>
      <c r="E22" s="63">
        <v>1</v>
      </c>
      <c r="F22" s="63">
        <v>1</v>
      </c>
      <c r="G22" s="63">
        <v>2</v>
      </c>
      <c r="H22" s="64">
        <f>+F22+E22+G22</f>
        <v>4</v>
      </c>
      <c r="I22" s="65">
        <v>2</v>
      </c>
      <c r="P22" s="146"/>
    </row>
    <row r="23" spans="1:16" ht="12.75" customHeight="1" x14ac:dyDescent="0.2">
      <c r="A23" s="144" t="s">
        <v>507</v>
      </c>
      <c r="B23" s="61" t="s">
        <v>360</v>
      </c>
      <c r="C23" s="61" t="s">
        <v>361</v>
      </c>
      <c r="D23" s="62" t="s">
        <v>330</v>
      </c>
      <c r="E23" s="63">
        <v>3</v>
      </c>
      <c r="F23" s="63">
        <v>0</v>
      </c>
      <c r="G23" s="63">
        <v>0</v>
      </c>
      <c r="H23" s="64">
        <f>+F23+E23+G23</f>
        <v>3</v>
      </c>
      <c r="I23" s="65">
        <v>2</v>
      </c>
    </row>
    <row r="24" spans="1:16" ht="12.75" customHeight="1" x14ac:dyDescent="0.2">
      <c r="A24" s="144" t="s">
        <v>507</v>
      </c>
      <c r="B24" s="61" t="s">
        <v>462</v>
      </c>
      <c r="C24" s="61" t="s">
        <v>361</v>
      </c>
      <c r="D24" s="62" t="s">
        <v>312</v>
      </c>
      <c r="E24" s="63">
        <v>2</v>
      </c>
      <c r="F24" s="63">
        <v>1</v>
      </c>
      <c r="G24" s="63">
        <v>0</v>
      </c>
      <c r="H24" s="64">
        <f>+F24+E24+G24</f>
        <v>3</v>
      </c>
      <c r="I24" s="65">
        <v>0</v>
      </c>
    </row>
    <row r="25" spans="1:16" ht="12.75" customHeight="1" x14ac:dyDescent="0.2">
      <c r="A25" s="144" t="s">
        <v>507</v>
      </c>
      <c r="B25" s="61" t="s">
        <v>414</v>
      </c>
      <c r="C25" s="61" t="s">
        <v>377</v>
      </c>
      <c r="D25" s="62" t="s">
        <v>311</v>
      </c>
      <c r="E25" s="63">
        <v>2</v>
      </c>
      <c r="F25" s="63">
        <v>1</v>
      </c>
      <c r="G25" s="63">
        <v>0</v>
      </c>
      <c r="H25" s="64">
        <f>+F25+E25+G25</f>
        <v>3</v>
      </c>
      <c r="I25" s="65">
        <v>0</v>
      </c>
    </row>
    <row r="26" spans="1:16" ht="12.75" customHeight="1" x14ac:dyDescent="0.2">
      <c r="A26" s="144" t="s">
        <v>507</v>
      </c>
      <c r="B26" s="61" t="s">
        <v>390</v>
      </c>
      <c r="C26" s="61" t="s">
        <v>391</v>
      </c>
      <c r="D26" s="62" t="s">
        <v>311</v>
      </c>
      <c r="E26" s="63">
        <v>2</v>
      </c>
      <c r="F26" s="63">
        <v>1</v>
      </c>
      <c r="G26" s="63">
        <v>0</v>
      </c>
      <c r="H26" s="64">
        <f>+F26+E26+G26</f>
        <v>3</v>
      </c>
      <c r="I26" s="65">
        <v>0</v>
      </c>
    </row>
    <row r="27" spans="1:16" ht="12.75" customHeight="1" x14ac:dyDescent="0.2">
      <c r="A27" s="144" t="s">
        <v>507</v>
      </c>
      <c r="B27" s="61" t="s">
        <v>376</v>
      </c>
      <c r="C27" s="61" t="s">
        <v>377</v>
      </c>
      <c r="D27" s="62" t="s">
        <v>335</v>
      </c>
      <c r="E27" s="63">
        <v>2</v>
      </c>
      <c r="F27" s="63">
        <v>1</v>
      </c>
      <c r="G27" s="63">
        <v>0</v>
      </c>
      <c r="H27" s="64">
        <f>+F27+E27+G27</f>
        <v>3</v>
      </c>
      <c r="I27" s="65">
        <v>4</v>
      </c>
    </row>
    <row r="28" spans="1:16" ht="12.75" customHeight="1" x14ac:dyDescent="0.2">
      <c r="A28" s="144" t="s">
        <v>507</v>
      </c>
      <c r="B28" s="61" t="s">
        <v>482</v>
      </c>
      <c r="C28" s="61" t="s">
        <v>367</v>
      </c>
      <c r="D28" s="62" t="s">
        <v>330</v>
      </c>
      <c r="E28" s="63">
        <v>1</v>
      </c>
      <c r="F28" s="63">
        <v>2</v>
      </c>
      <c r="G28" s="63">
        <v>0</v>
      </c>
      <c r="H28" s="64">
        <f>+F28+E28+G28</f>
        <v>3</v>
      </c>
      <c r="I28" s="65">
        <v>0</v>
      </c>
    </row>
    <row r="29" spans="1:16" ht="12.75" customHeight="1" x14ac:dyDescent="0.2">
      <c r="A29" s="144" t="s">
        <v>507</v>
      </c>
      <c r="B29" s="214" t="s">
        <v>415</v>
      </c>
      <c r="C29" s="214" t="s">
        <v>371</v>
      </c>
      <c r="D29" s="62" t="s">
        <v>311</v>
      </c>
      <c r="E29" s="63">
        <v>1</v>
      </c>
      <c r="F29" s="63">
        <v>2</v>
      </c>
      <c r="G29" s="63">
        <v>0</v>
      </c>
      <c r="H29" s="64">
        <f>+F29+E29+G29</f>
        <v>3</v>
      </c>
      <c r="I29" s="65">
        <v>0</v>
      </c>
    </row>
    <row r="30" spans="1:16" ht="12.75" customHeight="1" x14ac:dyDescent="0.2">
      <c r="A30" s="144" t="s">
        <v>507</v>
      </c>
      <c r="B30" s="61" t="s">
        <v>388</v>
      </c>
      <c r="C30" s="61" t="s">
        <v>389</v>
      </c>
      <c r="D30" s="62" t="s">
        <v>311</v>
      </c>
      <c r="E30" s="63">
        <v>1</v>
      </c>
      <c r="F30" s="63">
        <v>2</v>
      </c>
      <c r="G30" s="63">
        <v>0</v>
      </c>
      <c r="H30" s="64">
        <f>+F30+E30+G30</f>
        <v>3</v>
      </c>
      <c r="I30" s="65">
        <v>2</v>
      </c>
    </row>
    <row r="31" spans="1:16" ht="12.75" customHeight="1" x14ac:dyDescent="0.2">
      <c r="A31" s="144" t="s">
        <v>507</v>
      </c>
      <c r="B31" s="61" t="s">
        <v>404</v>
      </c>
      <c r="C31" s="61" t="s">
        <v>407</v>
      </c>
      <c r="D31" s="62" t="s">
        <v>8</v>
      </c>
      <c r="E31" s="63">
        <v>1</v>
      </c>
      <c r="F31" s="63">
        <v>2</v>
      </c>
      <c r="G31" s="63">
        <v>0</v>
      </c>
      <c r="H31" s="64">
        <f>+F31+E31+G31</f>
        <v>3</v>
      </c>
      <c r="I31" s="65">
        <v>4</v>
      </c>
    </row>
    <row r="32" spans="1:16" ht="12.75" customHeight="1" x14ac:dyDescent="0.2">
      <c r="A32" s="144" t="s">
        <v>507</v>
      </c>
      <c r="B32" s="61" t="s">
        <v>436</v>
      </c>
      <c r="C32" s="61" t="s">
        <v>413</v>
      </c>
      <c r="D32" s="62" t="s">
        <v>312</v>
      </c>
      <c r="E32" s="63">
        <v>0</v>
      </c>
      <c r="F32" s="63">
        <v>3</v>
      </c>
      <c r="G32" s="63">
        <v>0</v>
      </c>
      <c r="H32" s="64">
        <f>+F32+E32+G32</f>
        <v>3</v>
      </c>
      <c r="I32" s="65">
        <v>0</v>
      </c>
    </row>
    <row r="33" spans="1:10" ht="12.75" customHeight="1" x14ac:dyDescent="0.2">
      <c r="A33" s="144" t="s">
        <v>507</v>
      </c>
      <c r="B33" s="61" t="s">
        <v>396</v>
      </c>
      <c r="C33" s="61" t="s">
        <v>397</v>
      </c>
      <c r="D33" s="62" t="s">
        <v>7</v>
      </c>
      <c r="E33" s="63">
        <v>0</v>
      </c>
      <c r="F33" s="63">
        <v>3</v>
      </c>
      <c r="G33" s="63">
        <v>0</v>
      </c>
      <c r="H33" s="64">
        <f>+F33+E33+G33</f>
        <v>3</v>
      </c>
      <c r="I33" s="65">
        <v>6</v>
      </c>
    </row>
    <row r="34" spans="1:10" ht="12.75" customHeight="1" x14ac:dyDescent="0.2">
      <c r="A34" s="60" t="s">
        <v>508</v>
      </c>
      <c r="B34" s="61" t="s">
        <v>467</v>
      </c>
      <c r="C34" s="61" t="s">
        <v>413</v>
      </c>
      <c r="D34" s="62" t="s">
        <v>7</v>
      </c>
      <c r="E34" s="63">
        <v>2</v>
      </c>
      <c r="F34" s="63">
        <v>0</v>
      </c>
      <c r="G34" s="63">
        <v>0</v>
      </c>
      <c r="H34" s="64">
        <f>+F34+E34+G34</f>
        <v>2</v>
      </c>
      <c r="I34" s="65">
        <v>0</v>
      </c>
    </row>
    <row r="35" spans="1:10" ht="12.75" customHeight="1" x14ac:dyDescent="0.2">
      <c r="A35" s="60" t="s">
        <v>508</v>
      </c>
      <c r="B35" s="61" t="s">
        <v>468</v>
      </c>
      <c r="C35" s="61" t="s">
        <v>402</v>
      </c>
      <c r="D35" s="62" t="s">
        <v>7</v>
      </c>
      <c r="E35" s="63">
        <v>2</v>
      </c>
      <c r="F35" s="63">
        <v>0</v>
      </c>
      <c r="G35" s="63">
        <v>0</v>
      </c>
      <c r="H35" s="64">
        <f>+F35+E35+G35</f>
        <v>2</v>
      </c>
      <c r="I35" s="65">
        <v>0</v>
      </c>
    </row>
    <row r="36" spans="1:10" ht="12.75" customHeight="1" x14ac:dyDescent="0.2">
      <c r="A36" s="60" t="s">
        <v>508</v>
      </c>
      <c r="B36" s="61" t="s">
        <v>408</v>
      </c>
      <c r="C36" s="61" t="s">
        <v>375</v>
      </c>
      <c r="D36" s="62" t="s">
        <v>8</v>
      </c>
      <c r="E36" s="63">
        <v>2</v>
      </c>
      <c r="F36" s="63">
        <v>0</v>
      </c>
      <c r="G36" s="63">
        <v>0</v>
      </c>
      <c r="H36" s="64">
        <f>+F36+E36+G36</f>
        <v>2</v>
      </c>
      <c r="I36" s="65">
        <v>0</v>
      </c>
    </row>
    <row r="37" spans="1:10" ht="12.75" customHeight="1" x14ac:dyDescent="0.2">
      <c r="A37" s="60" t="s">
        <v>508</v>
      </c>
      <c r="B37" s="61" t="s">
        <v>447</v>
      </c>
      <c r="C37" s="61" t="s">
        <v>461</v>
      </c>
      <c r="D37" s="62" t="s">
        <v>330</v>
      </c>
      <c r="E37" s="63">
        <v>2</v>
      </c>
      <c r="F37" s="63">
        <v>0</v>
      </c>
      <c r="G37" s="63">
        <v>0</v>
      </c>
      <c r="H37" s="64">
        <f>+F37+E37+G37</f>
        <v>2</v>
      </c>
      <c r="I37" s="65">
        <v>0</v>
      </c>
    </row>
    <row r="38" spans="1:10" ht="12.75" customHeight="1" x14ac:dyDescent="0.2">
      <c r="A38" s="60" t="s">
        <v>508</v>
      </c>
      <c r="B38" s="61" t="s">
        <v>410</v>
      </c>
      <c r="C38" s="61" t="s">
        <v>411</v>
      </c>
      <c r="D38" s="62" t="s">
        <v>8</v>
      </c>
      <c r="E38" s="63">
        <v>1</v>
      </c>
      <c r="F38" s="63">
        <v>1</v>
      </c>
      <c r="G38" s="63">
        <v>0</v>
      </c>
      <c r="H38" s="64">
        <f>+F38+E38+G38</f>
        <v>2</v>
      </c>
      <c r="I38" s="65">
        <v>0</v>
      </c>
    </row>
    <row r="39" spans="1:10" ht="12.75" customHeight="1" x14ac:dyDescent="0.2">
      <c r="A39" s="60" t="s">
        <v>508</v>
      </c>
      <c r="B39" s="215" t="s">
        <v>503</v>
      </c>
      <c r="C39" s="216" t="s">
        <v>369</v>
      </c>
      <c r="D39" s="62" t="s">
        <v>330</v>
      </c>
      <c r="E39" s="63">
        <v>1</v>
      </c>
      <c r="F39" s="63">
        <v>1</v>
      </c>
      <c r="G39" s="63">
        <v>0</v>
      </c>
      <c r="H39" s="64">
        <f>+F39+E39+G39</f>
        <v>2</v>
      </c>
      <c r="I39" s="65">
        <v>0</v>
      </c>
    </row>
    <row r="40" spans="1:10" ht="12.75" customHeight="1" x14ac:dyDescent="0.2">
      <c r="A40" s="60" t="s">
        <v>508</v>
      </c>
      <c r="B40" s="215" t="s">
        <v>429</v>
      </c>
      <c r="C40" s="216" t="s">
        <v>413</v>
      </c>
      <c r="D40" s="62" t="s">
        <v>334</v>
      </c>
      <c r="E40" s="63">
        <v>1</v>
      </c>
      <c r="F40" s="63">
        <v>1</v>
      </c>
      <c r="G40" s="63">
        <v>0</v>
      </c>
      <c r="H40" s="64">
        <f>+F40+E40+G40</f>
        <v>2</v>
      </c>
      <c r="I40" s="65">
        <v>0</v>
      </c>
      <c r="J40" s="213"/>
    </row>
    <row r="41" spans="1:10" ht="12.75" customHeight="1" x14ac:dyDescent="0.2">
      <c r="A41" s="60" t="s">
        <v>508</v>
      </c>
      <c r="B41" s="61" t="s">
        <v>409</v>
      </c>
      <c r="C41" s="61" t="s">
        <v>369</v>
      </c>
      <c r="D41" s="62" t="s">
        <v>8</v>
      </c>
      <c r="E41" s="63">
        <v>1</v>
      </c>
      <c r="F41" s="63">
        <v>1</v>
      </c>
      <c r="G41" s="63">
        <v>0</v>
      </c>
      <c r="H41" s="64">
        <f>+F41+E41+G41</f>
        <v>2</v>
      </c>
      <c r="I41" s="65">
        <v>2</v>
      </c>
    </row>
    <row r="42" spans="1:10" ht="12.75" customHeight="1" x14ac:dyDescent="0.2">
      <c r="A42" s="60" t="s">
        <v>508</v>
      </c>
      <c r="B42" s="61" t="s">
        <v>355</v>
      </c>
      <c r="C42" s="61" t="s">
        <v>354</v>
      </c>
      <c r="D42" s="62" t="s">
        <v>334</v>
      </c>
      <c r="E42" s="63">
        <v>1</v>
      </c>
      <c r="F42" s="63">
        <v>1</v>
      </c>
      <c r="G42" s="63">
        <v>0</v>
      </c>
      <c r="H42" s="64">
        <f>+F42+E42+G42</f>
        <v>2</v>
      </c>
      <c r="I42" s="65">
        <v>4</v>
      </c>
    </row>
    <row r="43" spans="1:10" ht="12.75" customHeight="1" x14ac:dyDescent="0.2">
      <c r="A43" s="60" t="s">
        <v>508</v>
      </c>
      <c r="B43" s="61" t="s">
        <v>470</v>
      </c>
      <c r="C43" s="61" t="s">
        <v>452</v>
      </c>
      <c r="D43" s="62" t="s">
        <v>7</v>
      </c>
      <c r="E43" s="63">
        <v>0</v>
      </c>
      <c r="F43" s="63">
        <v>1</v>
      </c>
      <c r="G43" s="63">
        <v>1</v>
      </c>
      <c r="H43" s="64">
        <f>+F43+E43+G43</f>
        <v>2</v>
      </c>
      <c r="I43" s="65">
        <v>0</v>
      </c>
    </row>
    <row r="44" spans="1:10" ht="12.75" customHeight="1" x14ac:dyDescent="0.2">
      <c r="A44" s="60" t="s">
        <v>508</v>
      </c>
      <c r="B44" s="61" t="s">
        <v>447</v>
      </c>
      <c r="C44" s="61" t="s">
        <v>371</v>
      </c>
      <c r="D44" s="62" t="s">
        <v>8</v>
      </c>
      <c r="E44" s="63">
        <v>0</v>
      </c>
      <c r="F44" s="63">
        <v>2</v>
      </c>
      <c r="G44" s="63">
        <v>0</v>
      </c>
      <c r="H44" s="64">
        <f>+F44+E44+G44</f>
        <v>2</v>
      </c>
      <c r="I44" s="65">
        <v>0</v>
      </c>
    </row>
    <row r="45" spans="1:10" ht="12.75" customHeight="1" x14ac:dyDescent="0.2">
      <c r="A45" s="60" t="s">
        <v>508</v>
      </c>
      <c r="B45" s="61" t="s">
        <v>380</v>
      </c>
      <c r="C45" s="61" t="s">
        <v>381</v>
      </c>
      <c r="D45" s="62" t="s">
        <v>335</v>
      </c>
      <c r="E45" s="63">
        <v>0</v>
      </c>
      <c r="F45" s="63">
        <v>0</v>
      </c>
      <c r="G45" s="63">
        <v>2</v>
      </c>
      <c r="H45" s="64">
        <f>+F45+E45+G45</f>
        <v>2</v>
      </c>
      <c r="I45" s="65">
        <v>0</v>
      </c>
    </row>
    <row r="46" spans="1:10" ht="12.75" customHeight="1" x14ac:dyDescent="0.2">
      <c r="A46" s="60" t="s">
        <v>508</v>
      </c>
      <c r="B46" s="61" t="s">
        <v>425</v>
      </c>
      <c r="C46" s="61" t="s">
        <v>346</v>
      </c>
      <c r="D46" s="62" t="s">
        <v>334</v>
      </c>
      <c r="E46" s="63">
        <v>0</v>
      </c>
      <c r="F46" s="63">
        <v>1</v>
      </c>
      <c r="G46" s="63">
        <v>1</v>
      </c>
      <c r="H46" s="64">
        <f>+F46+E46+G46</f>
        <v>2</v>
      </c>
      <c r="I46" s="65">
        <v>0</v>
      </c>
    </row>
    <row r="47" spans="1:10" ht="12.75" customHeight="1" x14ac:dyDescent="0.2">
      <c r="A47" s="60" t="s">
        <v>508</v>
      </c>
      <c r="B47" s="61" t="s">
        <v>353</v>
      </c>
      <c r="C47" s="61" t="s">
        <v>352</v>
      </c>
      <c r="D47" s="62" t="s">
        <v>334</v>
      </c>
      <c r="E47" s="63">
        <v>0</v>
      </c>
      <c r="F47" s="63">
        <v>2</v>
      </c>
      <c r="G47" s="63">
        <v>0</v>
      </c>
      <c r="H47" s="64">
        <f>+F47+E47+G47</f>
        <v>2</v>
      </c>
      <c r="I47" s="65">
        <v>0</v>
      </c>
    </row>
    <row r="48" spans="1:10" ht="12.75" customHeight="1" x14ac:dyDescent="0.2">
      <c r="A48" s="60" t="s">
        <v>508</v>
      </c>
      <c r="B48" s="61" t="s">
        <v>358</v>
      </c>
      <c r="C48" s="61" t="s">
        <v>356</v>
      </c>
      <c r="D48" s="62" t="s">
        <v>330</v>
      </c>
      <c r="E48" s="63">
        <v>0</v>
      </c>
      <c r="F48" s="63">
        <v>1</v>
      </c>
      <c r="G48" s="63">
        <v>1</v>
      </c>
      <c r="H48" s="64">
        <f>+F48+E48+G48</f>
        <v>2</v>
      </c>
      <c r="I48" s="65">
        <v>2</v>
      </c>
    </row>
    <row r="49" spans="1:9" x14ac:dyDescent="0.2">
      <c r="A49" s="60" t="s">
        <v>508</v>
      </c>
      <c r="B49" s="61" t="s">
        <v>384</v>
      </c>
      <c r="C49" s="61" t="s">
        <v>385</v>
      </c>
      <c r="D49" s="62" t="s">
        <v>335</v>
      </c>
      <c r="E49" s="63">
        <v>0</v>
      </c>
      <c r="F49" s="63">
        <v>1</v>
      </c>
      <c r="G49" s="63">
        <v>1</v>
      </c>
      <c r="H49" s="64">
        <f>+F49+E49+G49</f>
        <v>2</v>
      </c>
      <c r="I49" s="65">
        <v>6</v>
      </c>
    </row>
    <row r="50" spans="1:9" x14ac:dyDescent="0.2">
      <c r="A50" s="144" t="s">
        <v>509</v>
      </c>
      <c r="B50" s="61" t="s">
        <v>463</v>
      </c>
      <c r="C50" s="61" t="s">
        <v>417</v>
      </c>
      <c r="D50" s="62" t="s">
        <v>312</v>
      </c>
      <c r="E50" s="63">
        <v>1</v>
      </c>
      <c r="F50" s="63">
        <v>0</v>
      </c>
      <c r="G50" s="63">
        <v>0</v>
      </c>
      <c r="H50" s="64">
        <f>+F50+E50+G50</f>
        <v>1</v>
      </c>
      <c r="I50" s="65">
        <v>0</v>
      </c>
    </row>
    <row r="51" spans="1:9" x14ac:dyDescent="0.2">
      <c r="A51" s="144" t="s">
        <v>509</v>
      </c>
      <c r="B51" s="61" t="s">
        <v>430</v>
      </c>
      <c r="C51" s="61" t="s">
        <v>435</v>
      </c>
      <c r="D51" s="62" t="s">
        <v>312</v>
      </c>
      <c r="E51" s="63">
        <v>1</v>
      </c>
      <c r="F51" s="63">
        <v>0</v>
      </c>
      <c r="G51" s="63">
        <v>0</v>
      </c>
      <c r="H51" s="64">
        <f>+F51+E51+G51</f>
        <v>1</v>
      </c>
      <c r="I51" s="65">
        <v>0</v>
      </c>
    </row>
    <row r="52" spans="1:9" x14ac:dyDescent="0.2">
      <c r="A52" s="144" t="s">
        <v>509</v>
      </c>
      <c r="B52" s="61" t="s">
        <v>434</v>
      </c>
      <c r="C52" s="61" t="s">
        <v>356</v>
      </c>
      <c r="D52" s="62" t="s">
        <v>312</v>
      </c>
      <c r="E52" s="63">
        <v>1</v>
      </c>
      <c r="F52" s="63">
        <v>0</v>
      </c>
      <c r="G52" s="63">
        <v>0</v>
      </c>
      <c r="H52" s="64">
        <f>+F52+E52+G52</f>
        <v>1</v>
      </c>
      <c r="I52" s="65">
        <v>0</v>
      </c>
    </row>
    <row r="53" spans="1:9" x14ac:dyDescent="0.2">
      <c r="A53" s="144" t="s">
        <v>509</v>
      </c>
      <c r="B53" s="61" t="s">
        <v>465</v>
      </c>
      <c r="C53" s="61" t="s">
        <v>464</v>
      </c>
      <c r="D53" s="62" t="s">
        <v>312</v>
      </c>
      <c r="E53" s="63">
        <v>1</v>
      </c>
      <c r="F53" s="63">
        <v>0</v>
      </c>
      <c r="G53" s="63">
        <v>0</v>
      </c>
      <c r="H53" s="64">
        <f>+F53+E53+G53</f>
        <v>1</v>
      </c>
      <c r="I53" s="65">
        <v>0</v>
      </c>
    </row>
    <row r="54" spans="1:9" x14ac:dyDescent="0.2">
      <c r="A54" s="144" t="s">
        <v>509</v>
      </c>
      <c r="B54" s="61" t="s">
        <v>428</v>
      </c>
      <c r="C54" s="61" t="s">
        <v>427</v>
      </c>
      <c r="D54" s="62" t="s">
        <v>334</v>
      </c>
      <c r="E54" s="63">
        <v>1</v>
      </c>
      <c r="F54" s="63">
        <v>0</v>
      </c>
      <c r="G54" s="63">
        <v>0</v>
      </c>
      <c r="H54" s="64">
        <f>+F54+E54+G54</f>
        <v>1</v>
      </c>
      <c r="I54" s="65">
        <v>0</v>
      </c>
    </row>
    <row r="55" spans="1:9" x14ac:dyDescent="0.2">
      <c r="A55" s="144" t="s">
        <v>509</v>
      </c>
      <c r="B55" s="61" t="s">
        <v>466</v>
      </c>
      <c r="C55" s="61" t="s">
        <v>350</v>
      </c>
      <c r="D55" s="62" t="s">
        <v>334</v>
      </c>
      <c r="E55" s="63">
        <v>1</v>
      </c>
      <c r="F55" s="63">
        <v>0</v>
      </c>
      <c r="G55" s="63">
        <v>0</v>
      </c>
      <c r="H55" s="64">
        <f>+F55+E55+G55</f>
        <v>1</v>
      </c>
      <c r="I55" s="65">
        <v>0</v>
      </c>
    </row>
    <row r="56" spans="1:9" x14ac:dyDescent="0.2">
      <c r="A56" s="144" t="s">
        <v>509</v>
      </c>
      <c r="B56" s="61" t="s">
        <v>453</v>
      </c>
      <c r="C56" s="61" t="s">
        <v>454</v>
      </c>
      <c r="D56" s="62" t="s">
        <v>9</v>
      </c>
      <c r="E56" s="63">
        <v>1</v>
      </c>
      <c r="F56" s="63">
        <v>0</v>
      </c>
      <c r="G56" s="63">
        <v>0</v>
      </c>
      <c r="H56" s="64">
        <f>+F56+E56+G56</f>
        <v>1</v>
      </c>
      <c r="I56" s="65">
        <v>0</v>
      </c>
    </row>
    <row r="57" spans="1:9" x14ac:dyDescent="0.2">
      <c r="A57" s="144" t="s">
        <v>509</v>
      </c>
      <c r="B57" s="134" t="s">
        <v>398</v>
      </c>
      <c r="C57" s="61" t="s">
        <v>399</v>
      </c>
      <c r="D57" s="62" t="s">
        <v>330</v>
      </c>
      <c r="E57" s="63">
        <v>1</v>
      </c>
      <c r="F57" s="63">
        <v>0</v>
      </c>
      <c r="G57" s="63">
        <v>0</v>
      </c>
      <c r="H57" s="64">
        <f>+F57+E57+G57</f>
        <v>1</v>
      </c>
      <c r="I57" s="65">
        <v>2</v>
      </c>
    </row>
    <row r="58" spans="1:9" x14ac:dyDescent="0.2">
      <c r="A58" s="144" t="s">
        <v>509</v>
      </c>
      <c r="B58" s="61" t="s">
        <v>442</v>
      </c>
      <c r="C58" s="61" t="s">
        <v>391</v>
      </c>
      <c r="D58" s="62" t="s">
        <v>335</v>
      </c>
      <c r="E58" s="63">
        <v>1</v>
      </c>
      <c r="F58" s="63">
        <v>0</v>
      </c>
      <c r="G58" s="63">
        <v>0</v>
      </c>
      <c r="H58" s="64">
        <f>+F58+E58+G58</f>
        <v>1</v>
      </c>
      <c r="I58" s="65">
        <v>2</v>
      </c>
    </row>
    <row r="59" spans="1:9" x14ac:dyDescent="0.2">
      <c r="A59" s="144" t="s">
        <v>509</v>
      </c>
      <c r="B59" s="61" t="s">
        <v>476</v>
      </c>
      <c r="C59" s="61" t="s">
        <v>477</v>
      </c>
      <c r="D59" s="62" t="s">
        <v>9</v>
      </c>
      <c r="E59" s="63">
        <v>1</v>
      </c>
      <c r="F59" s="63">
        <v>0</v>
      </c>
      <c r="G59" s="63">
        <v>0</v>
      </c>
      <c r="H59" s="64">
        <f>+F59+E59+G59</f>
        <v>1</v>
      </c>
      <c r="I59" s="65">
        <v>2</v>
      </c>
    </row>
    <row r="60" spans="1:9" x14ac:dyDescent="0.2">
      <c r="A60" s="144" t="s">
        <v>509</v>
      </c>
      <c r="B60" s="61" t="s">
        <v>487</v>
      </c>
      <c r="C60" s="61" t="s">
        <v>488</v>
      </c>
      <c r="D60" s="62" t="s">
        <v>7</v>
      </c>
      <c r="E60" s="63">
        <v>0</v>
      </c>
      <c r="F60" s="63">
        <v>1</v>
      </c>
      <c r="G60" s="63">
        <v>0</v>
      </c>
      <c r="H60" s="64">
        <f>+F60+E60+G60</f>
        <v>1</v>
      </c>
      <c r="I60" s="65">
        <v>0</v>
      </c>
    </row>
    <row r="61" spans="1:9" x14ac:dyDescent="0.2">
      <c r="A61" s="144" t="s">
        <v>509</v>
      </c>
      <c r="B61" s="61" t="s">
        <v>448</v>
      </c>
      <c r="C61" s="61" t="s">
        <v>449</v>
      </c>
      <c r="D61" s="62" t="s">
        <v>8</v>
      </c>
      <c r="E61" s="63">
        <v>0</v>
      </c>
      <c r="F61" s="63">
        <v>0</v>
      </c>
      <c r="G61" s="63">
        <v>1</v>
      </c>
      <c r="H61" s="64">
        <f>+F61+E61+G61</f>
        <v>1</v>
      </c>
      <c r="I61" s="65">
        <v>0</v>
      </c>
    </row>
    <row r="62" spans="1:9" x14ac:dyDescent="0.2">
      <c r="A62" s="144" t="s">
        <v>509</v>
      </c>
      <c r="B62" s="61" t="s">
        <v>483</v>
      </c>
      <c r="C62" s="61" t="s">
        <v>369</v>
      </c>
      <c r="D62" s="62" t="s">
        <v>330</v>
      </c>
      <c r="E62" s="63">
        <v>0</v>
      </c>
      <c r="F62" s="63">
        <v>0</v>
      </c>
      <c r="G62" s="63">
        <v>1</v>
      </c>
      <c r="H62" s="64">
        <f>+F62+E62+G62</f>
        <v>1</v>
      </c>
      <c r="I62" s="65">
        <v>0</v>
      </c>
    </row>
    <row r="63" spans="1:9" x14ac:dyDescent="0.2">
      <c r="A63" s="144" t="s">
        <v>509</v>
      </c>
      <c r="B63" s="61" t="s">
        <v>382</v>
      </c>
      <c r="C63" s="61" t="s">
        <v>444</v>
      </c>
      <c r="D63" s="62" t="s">
        <v>335</v>
      </c>
      <c r="E63" s="63">
        <v>0</v>
      </c>
      <c r="F63" s="63">
        <v>0</v>
      </c>
      <c r="G63" s="63">
        <v>1</v>
      </c>
      <c r="H63" s="64">
        <f>+F63+E63+G63</f>
        <v>1</v>
      </c>
      <c r="I63" s="65">
        <v>0</v>
      </c>
    </row>
    <row r="64" spans="1:9" x14ac:dyDescent="0.2">
      <c r="A64" s="144" t="s">
        <v>509</v>
      </c>
      <c r="B64" s="61" t="s">
        <v>443</v>
      </c>
      <c r="C64" s="61" t="s">
        <v>356</v>
      </c>
      <c r="D64" s="62" t="s">
        <v>335</v>
      </c>
      <c r="E64" s="63">
        <v>0</v>
      </c>
      <c r="F64" s="63">
        <v>0</v>
      </c>
      <c r="G64" s="63">
        <v>1</v>
      </c>
      <c r="H64" s="64">
        <f>+F64+E64+G64</f>
        <v>1</v>
      </c>
      <c r="I64" s="65">
        <v>0</v>
      </c>
    </row>
    <row r="65" spans="1:9" x14ac:dyDescent="0.2">
      <c r="A65" s="144" t="s">
        <v>509</v>
      </c>
      <c r="B65" s="61" t="s">
        <v>437</v>
      </c>
      <c r="C65" s="61" t="s">
        <v>438</v>
      </c>
      <c r="D65" s="62" t="s">
        <v>312</v>
      </c>
      <c r="E65" s="63">
        <v>0</v>
      </c>
      <c r="F65" s="63">
        <v>1</v>
      </c>
      <c r="G65" s="63">
        <v>0</v>
      </c>
      <c r="H65" s="64">
        <f>+F65+E65+G65</f>
        <v>1</v>
      </c>
      <c r="I65" s="65">
        <v>0</v>
      </c>
    </row>
    <row r="66" spans="1:9" x14ac:dyDescent="0.2">
      <c r="A66" s="144" t="s">
        <v>509</v>
      </c>
      <c r="B66" s="61" t="s">
        <v>405</v>
      </c>
      <c r="C66" s="61" t="s">
        <v>402</v>
      </c>
      <c r="D66" s="62" t="s">
        <v>312</v>
      </c>
      <c r="E66" s="63">
        <v>0</v>
      </c>
      <c r="F66" s="63">
        <v>1</v>
      </c>
      <c r="G66" s="63">
        <v>0</v>
      </c>
      <c r="H66" s="64">
        <f>+F66+E66+G66</f>
        <v>1</v>
      </c>
      <c r="I66" s="65">
        <v>0</v>
      </c>
    </row>
    <row r="67" spans="1:9" x14ac:dyDescent="0.2">
      <c r="A67" s="144" t="s">
        <v>509</v>
      </c>
      <c r="B67" s="61" t="s">
        <v>456</v>
      </c>
      <c r="C67" s="61" t="s">
        <v>455</v>
      </c>
      <c r="D67" s="62" t="s">
        <v>9</v>
      </c>
      <c r="E67" s="63">
        <v>0</v>
      </c>
      <c r="F67" s="63">
        <v>1</v>
      </c>
      <c r="G67" s="63">
        <v>0</v>
      </c>
      <c r="H67" s="64">
        <f>+F67+E67+G67</f>
        <v>1</v>
      </c>
      <c r="I67" s="65">
        <v>0</v>
      </c>
    </row>
    <row r="68" spans="1:9" x14ac:dyDescent="0.2">
      <c r="A68" s="144" t="s">
        <v>509</v>
      </c>
      <c r="B68" s="61" t="s">
        <v>457</v>
      </c>
      <c r="C68" s="61" t="s">
        <v>458</v>
      </c>
      <c r="D68" s="62" t="s">
        <v>9</v>
      </c>
      <c r="E68" s="63">
        <v>0</v>
      </c>
      <c r="F68" s="63">
        <v>0</v>
      </c>
      <c r="G68" s="63">
        <v>1</v>
      </c>
      <c r="H68" s="64">
        <f>+F68+E68+G68</f>
        <v>1</v>
      </c>
      <c r="I68" s="65">
        <v>0</v>
      </c>
    </row>
    <row r="69" spans="1:9" x14ac:dyDescent="0.2">
      <c r="A69" s="144" t="s">
        <v>509</v>
      </c>
      <c r="B69" s="61" t="s">
        <v>478</v>
      </c>
      <c r="C69" s="61" t="s">
        <v>413</v>
      </c>
      <c r="D69" s="62" t="s">
        <v>9</v>
      </c>
      <c r="E69" s="63">
        <v>0</v>
      </c>
      <c r="F69" s="63">
        <v>1</v>
      </c>
      <c r="G69" s="63">
        <v>0</v>
      </c>
      <c r="H69" s="64">
        <f>+F69+E69+G69</f>
        <v>1</v>
      </c>
      <c r="I69" s="65">
        <v>0</v>
      </c>
    </row>
    <row r="70" spans="1:9" x14ac:dyDescent="0.2">
      <c r="A70" s="144" t="s">
        <v>509</v>
      </c>
      <c r="B70" s="61" t="s">
        <v>450</v>
      </c>
      <c r="C70" s="61" t="s">
        <v>369</v>
      </c>
      <c r="D70" s="62" t="s">
        <v>8</v>
      </c>
      <c r="E70" s="63">
        <v>0</v>
      </c>
      <c r="F70" s="63">
        <v>1</v>
      </c>
      <c r="G70" s="63">
        <v>0</v>
      </c>
      <c r="H70" s="64">
        <f>+F70+E70+G70</f>
        <v>1</v>
      </c>
      <c r="I70" s="65">
        <v>2</v>
      </c>
    </row>
    <row r="71" spans="1:9" x14ac:dyDescent="0.2">
      <c r="A71" s="144" t="s">
        <v>509</v>
      </c>
      <c r="B71" s="61" t="s">
        <v>418</v>
      </c>
      <c r="C71" s="61" t="s">
        <v>419</v>
      </c>
      <c r="D71" s="62" t="s">
        <v>311</v>
      </c>
      <c r="E71" s="63">
        <v>0</v>
      </c>
      <c r="F71" s="63">
        <v>0</v>
      </c>
      <c r="G71" s="63">
        <v>1</v>
      </c>
      <c r="H71" s="64">
        <f>+F71+E71+G71</f>
        <v>1</v>
      </c>
      <c r="I71" s="65">
        <v>4</v>
      </c>
    </row>
    <row r="72" spans="1:9" x14ac:dyDescent="0.2">
      <c r="A72" s="144" t="s">
        <v>509</v>
      </c>
      <c r="B72" s="61" t="s">
        <v>439</v>
      </c>
      <c r="C72" s="61" t="s">
        <v>377</v>
      </c>
      <c r="D72" s="62" t="s">
        <v>312</v>
      </c>
      <c r="E72" s="63">
        <v>0</v>
      </c>
      <c r="F72" s="63">
        <v>0</v>
      </c>
      <c r="G72" s="63">
        <v>1</v>
      </c>
      <c r="H72" s="64">
        <f>+F72+E72+G72</f>
        <v>1</v>
      </c>
      <c r="I72" s="65">
        <v>6</v>
      </c>
    </row>
    <row r="73" spans="1:9" x14ac:dyDescent="0.2">
      <c r="A73" s="144" t="s">
        <v>509</v>
      </c>
      <c r="B73" s="214" t="s">
        <v>416</v>
      </c>
      <c r="C73" s="214" t="s">
        <v>417</v>
      </c>
      <c r="D73" s="62" t="s">
        <v>311</v>
      </c>
      <c r="E73" s="63">
        <v>0</v>
      </c>
      <c r="F73" s="63">
        <v>0</v>
      </c>
      <c r="G73" s="63">
        <v>1</v>
      </c>
      <c r="H73" s="64">
        <f>+F73+E73+G73</f>
        <v>1</v>
      </c>
      <c r="I73" s="65">
        <v>8</v>
      </c>
    </row>
    <row r="74" spans="1:9" x14ac:dyDescent="0.2">
      <c r="A74" s="60" t="s">
        <v>510</v>
      </c>
      <c r="B74" s="61" t="s">
        <v>489</v>
      </c>
      <c r="C74" s="61" t="s">
        <v>346</v>
      </c>
      <c r="D74" s="62" t="s">
        <v>7</v>
      </c>
      <c r="E74" s="63">
        <v>0</v>
      </c>
      <c r="F74" s="63">
        <v>0</v>
      </c>
      <c r="G74" s="63">
        <v>0</v>
      </c>
      <c r="H74" s="64">
        <f>+F74+E74+G74</f>
        <v>0</v>
      </c>
      <c r="I74" s="65">
        <v>2</v>
      </c>
    </row>
    <row r="75" spans="1:9" x14ac:dyDescent="0.2">
      <c r="A75" s="60" t="s">
        <v>510</v>
      </c>
      <c r="B75" s="61" t="s">
        <v>490</v>
      </c>
      <c r="C75" s="61" t="s">
        <v>452</v>
      </c>
      <c r="D75" s="62" t="s">
        <v>7</v>
      </c>
      <c r="E75" s="63">
        <v>0</v>
      </c>
      <c r="F75" s="63">
        <v>0</v>
      </c>
      <c r="G75" s="63">
        <v>0</v>
      </c>
      <c r="H75" s="64">
        <f>+F75+E75+G75</f>
        <v>0</v>
      </c>
      <c r="I75" s="65">
        <v>2</v>
      </c>
    </row>
    <row r="76" spans="1:9" x14ac:dyDescent="0.2">
      <c r="A76" s="60" t="s">
        <v>510</v>
      </c>
      <c r="B76" s="61" t="s">
        <v>451</v>
      </c>
      <c r="C76" s="61" t="s">
        <v>452</v>
      </c>
      <c r="D76" s="62" t="s">
        <v>8</v>
      </c>
      <c r="E76" s="63">
        <v>0</v>
      </c>
      <c r="F76" s="63">
        <v>0</v>
      </c>
      <c r="G76" s="63">
        <v>0</v>
      </c>
      <c r="H76" s="64">
        <f>+F76+E76+G76</f>
        <v>0</v>
      </c>
      <c r="I76" s="65">
        <v>2</v>
      </c>
    </row>
    <row r="77" spans="1:9" x14ac:dyDescent="0.2">
      <c r="A77" s="60" t="s">
        <v>510</v>
      </c>
      <c r="B77" s="61" t="s">
        <v>481</v>
      </c>
      <c r="C77" s="61" t="s">
        <v>427</v>
      </c>
      <c r="D77" s="62" t="s">
        <v>330</v>
      </c>
      <c r="E77" s="63">
        <v>0</v>
      </c>
      <c r="F77" s="63">
        <v>0</v>
      </c>
      <c r="G77" s="63">
        <v>0</v>
      </c>
      <c r="H77" s="64">
        <f>+F77+E77+G77</f>
        <v>0</v>
      </c>
      <c r="I77" s="65">
        <v>2</v>
      </c>
    </row>
    <row r="78" spans="1:9" x14ac:dyDescent="0.2">
      <c r="A78" s="60" t="s">
        <v>510</v>
      </c>
      <c r="B78" s="61" t="s">
        <v>382</v>
      </c>
      <c r="C78" s="61" t="s">
        <v>383</v>
      </c>
      <c r="D78" s="62" t="s">
        <v>335</v>
      </c>
      <c r="E78" s="63">
        <v>0</v>
      </c>
      <c r="F78" s="63">
        <v>0</v>
      </c>
      <c r="G78" s="63">
        <v>0</v>
      </c>
      <c r="H78" s="64">
        <f>+F78+E78+G78</f>
        <v>0</v>
      </c>
      <c r="I78" s="65">
        <v>2</v>
      </c>
    </row>
    <row r="79" spans="1:9" ht="13.9" customHeight="1" x14ac:dyDescent="0.2">
      <c r="A79" s="60" t="s">
        <v>510</v>
      </c>
      <c r="B79" s="61" t="s">
        <v>440</v>
      </c>
      <c r="C79" s="61" t="s">
        <v>441</v>
      </c>
      <c r="D79" s="62" t="s">
        <v>312</v>
      </c>
      <c r="E79" s="63">
        <v>0</v>
      </c>
      <c r="F79" s="63">
        <v>0</v>
      </c>
      <c r="G79" s="63">
        <v>0</v>
      </c>
      <c r="H79" s="64">
        <f>+F79+E79+G79</f>
        <v>0</v>
      </c>
      <c r="I79" s="65">
        <v>2</v>
      </c>
    </row>
    <row r="80" spans="1:9" x14ac:dyDescent="0.2">
      <c r="A80" s="60" t="s">
        <v>510</v>
      </c>
      <c r="B80" s="61" t="s">
        <v>370</v>
      </c>
      <c r="C80" s="61" t="s">
        <v>371</v>
      </c>
      <c r="D80" s="62" t="s">
        <v>312</v>
      </c>
      <c r="E80" s="63">
        <v>0</v>
      </c>
      <c r="F80" s="63">
        <v>0</v>
      </c>
      <c r="G80" s="63">
        <v>0</v>
      </c>
      <c r="H80" s="64">
        <f>+F80+E80+G80</f>
        <v>0</v>
      </c>
      <c r="I80" s="65">
        <v>2</v>
      </c>
    </row>
    <row r="81" spans="1:9" x14ac:dyDescent="0.2">
      <c r="A81" s="60" t="s">
        <v>510</v>
      </c>
      <c r="B81" s="218" t="s">
        <v>433</v>
      </c>
      <c r="C81" s="61" t="s">
        <v>407</v>
      </c>
      <c r="D81" s="62" t="s">
        <v>334</v>
      </c>
      <c r="E81" s="63">
        <v>0</v>
      </c>
      <c r="F81" s="63">
        <v>0</v>
      </c>
      <c r="G81" s="63">
        <v>0</v>
      </c>
      <c r="H81" s="64">
        <f>+F81+E81+G81</f>
        <v>0</v>
      </c>
      <c r="I81" s="65">
        <v>2</v>
      </c>
    </row>
    <row r="82" spans="1:9" x14ac:dyDescent="0.2">
      <c r="A82" s="60" t="s">
        <v>510</v>
      </c>
      <c r="B82" s="61" t="s">
        <v>491</v>
      </c>
      <c r="C82" s="61" t="s">
        <v>377</v>
      </c>
      <c r="D82" s="62" t="s">
        <v>334</v>
      </c>
      <c r="E82" s="63">
        <v>0</v>
      </c>
      <c r="F82" s="63">
        <v>0</v>
      </c>
      <c r="G82" s="63">
        <v>0</v>
      </c>
      <c r="H82" s="64">
        <f>+F82+E82+G82</f>
        <v>0</v>
      </c>
      <c r="I82" s="65">
        <v>2</v>
      </c>
    </row>
    <row r="83" spans="1:9" x14ac:dyDescent="0.2">
      <c r="A83" s="60" t="s">
        <v>510</v>
      </c>
      <c r="B83" s="61" t="s">
        <v>446</v>
      </c>
      <c r="C83" s="61" t="s">
        <v>367</v>
      </c>
      <c r="D83" s="62" t="s">
        <v>9</v>
      </c>
      <c r="E83" s="63">
        <v>0</v>
      </c>
      <c r="F83" s="63">
        <v>0</v>
      </c>
      <c r="G83" s="63">
        <v>0</v>
      </c>
      <c r="H83" s="64">
        <f>+F83+E83+G83</f>
        <v>0</v>
      </c>
      <c r="I83" s="65">
        <v>2</v>
      </c>
    </row>
    <row r="84" spans="1:9" x14ac:dyDescent="0.2">
      <c r="A84" s="60" t="s">
        <v>510</v>
      </c>
      <c r="B84" s="61" t="s">
        <v>405</v>
      </c>
      <c r="C84" s="61" t="s">
        <v>377</v>
      </c>
      <c r="D84" s="62" t="s">
        <v>9</v>
      </c>
      <c r="E84" s="63">
        <v>0</v>
      </c>
      <c r="F84" s="63">
        <v>0</v>
      </c>
      <c r="G84" s="63">
        <v>0</v>
      </c>
      <c r="H84" s="64">
        <f>+F84+E84+G84</f>
        <v>0</v>
      </c>
      <c r="I84" s="65">
        <v>2</v>
      </c>
    </row>
    <row r="85" spans="1:9" x14ac:dyDescent="0.2">
      <c r="A85" s="60" t="s">
        <v>510</v>
      </c>
      <c r="B85" s="61" t="s">
        <v>479</v>
      </c>
      <c r="C85" s="61" t="s">
        <v>377</v>
      </c>
      <c r="D85" s="62" t="s">
        <v>311</v>
      </c>
      <c r="E85" s="63">
        <v>0</v>
      </c>
      <c r="F85" s="63">
        <v>0</v>
      </c>
      <c r="G85" s="63">
        <v>0</v>
      </c>
      <c r="H85" s="64">
        <f>+F85+E85+G85</f>
        <v>0</v>
      </c>
      <c r="I85" s="65">
        <v>2</v>
      </c>
    </row>
    <row r="86" spans="1:9" x14ac:dyDescent="0.2">
      <c r="A86" s="60" t="s">
        <v>510</v>
      </c>
      <c r="B86" s="61" t="s">
        <v>430</v>
      </c>
      <c r="C86" s="61" t="s">
        <v>431</v>
      </c>
      <c r="D86" s="62" t="s">
        <v>334</v>
      </c>
      <c r="E86" s="63">
        <v>0</v>
      </c>
      <c r="F86" s="63">
        <v>0</v>
      </c>
      <c r="G86" s="63">
        <v>0</v>
      </c>
      <c r="H86" s="64">
        <f>+F86+E86+G86</f>
        <v>0</v>
      </c>
      <c r="I86" s="65">
        <v>4</v>
      </c>
    </row>
    <row r="87" spans="1:9" x14ac:dyDescent="0.2">
      <c r="A87" s="60" t="s">
        <v>510</v>
      </c>
      <c r="B87" s="218" t="s">
        <v>432</v>
      </c>
      <c r="C87" s="61" t="s">
        <v>373</v>
      </c>
      <c r="D87" s="62" t="s">
        <v>334</v>
      </c>
      <c r="E87" s="63">
        <v>0</v>
      </c>
      <c r="F87" s="63">
        <v>0</v>
      </c>
      <c r="G87" s="63">
        <v>0</v>
      </c>
      <c r="H87" s="64">
        <f>+F87+E87+G87</f>
        <v>0</v>
      </c>
      <c r="I87" s="65">
        <v>4</v>
      </c>
    </row>
    <row r="88" spans="1:9" x14ac:dyDescent="0.2">
      <c r="A88" s="60" t="s">
        <v>510</v>
      </c>
      <c r="B88" s="61" t="s">
        <v>420</v>
      </c>
      <c r="C88" s="61" t="s">
        <v>421</v>
      </c>
      <c r="D88" s="62" t="s">
        <v>9</v>
      </c>
      <c r="E88" s="63">
        <v>0</v>
      </c>
      <c r="F88" s="63">
        <v>0</v>
      </c>
      <c r="G88" s="63">
        <v>0</v>
      </c>
      <c r="H88" s="64">
        <f>+F88+E88+G88</f>
        <v>0</v>
      </c>
      <c r="I88" s="65">
        <v>4</v>
      </c>
    </row>
    <row r="89" spans="1:9" x14ac:dyDescent="0.2">
      <c r="A89" s="60" t="s">
        <v>510</v>
      </c>
      <c r="B89" s="61" t="s">
        <v>445</v>
      </c>
      <c r="C89" s="61" t="s">
        <v>406</v>
      </c>
      <c r="D89" s="62" t="s">
        <v>9</v>
      </c>
      <c r="E89" s="63">
        <v>0</v>
      </c>
      <c r="F89" s="63">
        <v>0</v>
      </c>
      <c r="G89" s="63">
        <v>0</v>
      </c>
      <c r="H89" s="64">
        <f>+F89+E89+G89</f>
        <v>0</v>
      </c>
      <c r="I89" s="65">
        <v>4</v>
      </c>
    </row>
    <row r="90" spans="1:9" x14ac:dyDescent="0.2">
      <c r="A90" s="60" t="s">
        <v>510</v>
      </c>
      <c r="B90" s="134" t="s">
        <v>392</v>
      </c>
      <c r="C90" s="61" t="s">
        <v>371</v>
      </c>
      <c r="D90" s="62" t="s">
        <v>311</v>
      </c>
      <c r="E90" s="63">
        <v>0</v>
      </c>
      <c r="F90" s="63">
        <v>0</v>
      </c>
      <c r="G90" s="63">
        <v>0</v>
      </c>
      <c r="H90" s="64">
        <f>+F90+E90+G90</f>
        <v>0</v>
      </c>
      <c r="I90" s="65">
        <v>4</v>
      </c>
    </row>
    <row r="91" spans="1:9" x14ac:dyDescent="0.2">
      <c r="A91" s="60" t="s">
        <v>510</v>
      </c>
      <c r="C91" s="61" t="s">
        <v>362</v>
      </c>
      <c r="D91" s="62" t="s">
        <v>7</v>
      </c>
      <c r="E91" s="63">
        <v>0</v>
      </c>
      <c r="F91" s="63">
        <v>0</v>
      </c>
      <c r="G91" s="63">
        <v>0</v>
      </c>
      <c r="H91" s="64">
        <f>+F91+E91+G91</f>
        <v>0</v>
      </c>
      <c r="I91" s="65">
        <v>2</v>
      </c>
    </row>
    <row r="92" spans="1:9" x14ac:dyDescent="0.2">
      <c r="A92" s="60" t="s">
        <v>510</v>
      </c>
      <c r="C92" s="61" t="s">
        <v>362</v>
      </c>
      <c r="D92" s="62" t="s">
        <v>335</v>
      </c>
      <c r="E92" s="63">
        <v>0</v>
      </c>
      <c r="F92" s="63">
        <v>0</v>
      </c>
      <c r="G92" s="63">
        <v>0</v>
      </c>
      <c r="H92" s="64">
        <f>+F92+E92+G92</f>
        <v>0</v>
      </c>
      <c r="I92" s="65">
        <v>2</v>
      </c>
    </row>
    <row r="93" spans="1:9" x14ac:dyDescent="0.2">
      <c r="A93" s="60" t="s">
        <v>510</v>
      </c>
      <c r="C93" s="61" t="s">
        <v>362</v>
      </c>
      <c r="D93" s="62" t="s">
        <v>9</v>
      </c>
      <c r="E93" s="63">
        <v>0</v>
      </c>
      <c r="F93" s="63">
        <v>0</v>
      </c>
      <c r="G93" s="63">
        <v>0</v>
      </c>
      <c r="H93" s="64">
        <f>+F93+E93+G93</f>
        <v>0</v>
      </c>
      <c r="I93" s="65">
        <v>2</v>
      </c>
    </row>
    <row r="94" spans="1:9" x14ac:dyDescent="0.2">
      <c r="A94" s="60" t="s">
        <v>510</v>
      </c>
      <c r="C94" s="61" t="s">
        <v>362</v>
      </c>
      <c r="D94" s="62" t="s">
        <v>330</v>
      </c>
      <c r="E94" s="63">
        <v>0</v>
      </c>
      <c r="F94" s="63">
        <v>0</v>
      </c>
      <c r="G94" s="63">
        <v>0</v>
      </c>
      <c r="H94" s="64">
        <f>+F94+E94+G94</f>
        <v>0</v>
      </c>
      <c r="I94" s="65">
        <v>4</v>
      </c>
    </row>
  </sheetData>
  <autoFilter ref="A2:P90" xr:uid="{00000000-0009-0000-0000-000003000000}"/>
  <sortState xmlns:xlrd2="http://schemas.microsoft.com/office/spreadsheetml/2017/richdata2" ref="B3:I90">
    <sortCondition descending="1" ref="H3:H90"/>
    <sortCondition descending="1" ref="E3:E90"/>
    <sortCondition ref="I3:I90"/>
    <sortCondition ref="D3:D90"/>
    <sortCondition ref="B3:B90"/>
  </sortState>
  <mergeCells count="1">
    <mergeCell ref="A1:I1"/>
  </mergeCells>
  <phoneticPr fontId="41" type="noConversion"/>
  <pageMargins left="0.70866141732283472" right="0.70866141732283472" top="0.78740157480314965" bottom="0.78740157480314965" header="0.31496062992125984" footer="0.31496062992125984"/>
  <pageSetup paperSize="8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TABULKY</vt:lpstr>
      <vt:lpstr>ROZPIS</vt:lpstr>
      <vt:lpstr>STATISTIKY</vt:lpstr>
      <vt:lpstr>ŠTATISTIKY</vt:lpstr>
      <vt:lpstr>ROZPIS!Oblasť_tlače</vt:lpstr>
      <vt:lpstr>ŠTATISTIKY!Oblasť_tlače</vt:lpstr>
      <vt:lpstr>TABULKY!Oblasť_tlače</vt:lpstr>
      <vt:lpstr>STATISTIKY!stats</vt:lpstr>
    </vt:vector>
  </TitlesOfParts>
  <Company>U. S.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Petrovicova, Lucia</cp:lastModifiedBy>
  <cp:lastPrinted>2024-02-19T06:34:34Z</cp:lastPrinted>
  <dcterms:created xsi:type="dcterms:W3CDTF">2009-01-28T11:00:17Z</dcterms:created>
  <dcterms:modified xsi:type="dcterms:W3CDTF">2024-02-20T07:34:01Z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